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640" windowHeight="11760"/>
  </bookViews>
  <sheets>
    <sheet name="PRECIO" sheetId="5" r:id="rId1"/>
    <sheet name="Hoja2" sheetId="9" r:id="rId2"/>
  </sheets>
  <definedNames>
    <definedName name="_xlnm.Print_Area" localSheetId="0">PRECIO!$A$1:$H$115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5"/>
  <c r="G60"/>
  <c r="G22" l="1"/>
  <c r="G50"/>
  <c r="G37"/>
  <c r="G36"/>
  <c r="G35"/>
  <c r="G46"/>
  <c r="G45" s="1"/>
  <c r="G33"/>
  <c r="G32" s="1"/>
  <c r="G24"/>
  <c r="G23"/>
  <c r="G21"/>
  <c r="G56" l="1"/>
  <c r="G58"/>
  <c r="G41"/>
  <c r="G27"/>
  <c r="G54"/>
  <c r="G55"/>
  <c r="B5" i="9" l="1"/>
  <c r="B3"/>
  <c r="B6" s="1"/>
  <c r="C6" s="1"/>
  <c r="B2"/>
  <c r="B4"/>
  <c r="G59" i="5" l="1"/>
  <c r="G57" s="1"/>
  <c r="G49"/>
  <c r="G53" l="1"/>
  <c r="G52"/>
  <c r="G51" s="1"/>
  <c r="G44"/>
  <c r="G31"/>
  <c r="G30"/>
  <c r="G29"/>
  <c r="G28" l="1"/>
  <c r="G43" l="1"/>
  <c r="G42" s="1"/>
  <c r="G18" l="1"/>
  <c r="G17" s="1"/>
  <c r="G40" l="1"/>
  <c r="G39" s="1"/>
  <c r="G34" s="1"/>
  <c r="G26" l="1"/>
  <c r="G25" s="1"/>
  <c r="G20"/>
  <c r="G19" s="1"/>
  <c r="G62"/>
  <c r="G48"/>
  <c r="G47" s="1"/>
  <c r="G61" l="1"/>
  <c r="G63" s="1"/>
  <c r="D6" l="1"/>
  <c r="H45"/>
  <c r="H34"/>
  <c r="H32"/>
  <c r="H28"/>
  <c r="H42"/>
  <c r="H61"/>
  <c r="H17"/>
  <c r="H39"/>
  <c r="H51"/>
  <c r="H57"/>
  <c r="H19"/>
  <c r="H47"/>
  <c r="H25"/>
  <c r="H63" l="1"/>
</calcChain>
</file>

<file path=xl/sharedStrings.xml><?xml version="1.0" encoding="utf-8"?>
<sst xmlns="http://schemas.openxmlformats.org/spreadsheetml/2006/main" count="163" uniqueCount="137">
  <si>
    <t>UN</t>
  </si>
  <si>
    <t>CANT</t>
  </si>
  <si>
    <t>PRECIOS</t>
  </si>
  <si>
    <t>Nº</t>
  </si>
  <si>
    <t>LAS OBRAS</t>
  </si>
  <si>
    <t>UNIT.</t>
  </si>
  <si>
    <t>TOTAL</t>
  </si>
  <si>
    <r>
      <t>m</t>
    </r>
    <r>
      <rPr>
        <vertAlign val="superscript"/>
        <sz val="10"/>
        <rFont val="Arial"/>
        <family val="2"/>
      </rPr>
      <t>2</t>
    </r>
  </si>
  <si>
    <t>ÍTEM</t>
  </si>
  <si>
    <t xml:space="preserve">DESCRIPCIÓN DE </t>
  </si>
  <si>
    <t>UNIVERSIDAD NACIONAL DEL NORDESTE</t>
  </si>
  <si>
    <t>INSTALACION ELECTRICA</t>
  </si>
  <si>
    <t>PINTURA</t>
  </si>
  <si>
    <t>u</t>
  </si>
  <si>
    <t>VARIOS</t>
  </si>
  <si>
    <t>m2</t>
  </si>
  <si>
    <t>un</t>
  </si>
  <si>
    <r>
      <rPr>
        <u/>
        <sz val="10"/>
        <rFont val="Arial"/>
        <family val="2"/>
      </rPr>
      <t>NOTA</t>
    </r>
    <r>
      <rPr>
        <sz val="10"/>
        <rFont val="Arial"/>
        <family val="2"/>
      </rPr>
      <t>: Esta firma declara haber dado cumplimiento con las obligaciones que establece la Ley Nº 21,297 , sobre el cumplimiento de remuneraciones a empleados y obreros.</t>
    </r>
  </si>
  <si>
    <t>EL IMPORTE TOTAL DE ESTA PROPUESTA ES DE PESOS (EN LETRAS)…………………………………………………..</t>
  </si>
  <si>
    <t>.…………………………………………………………………………………………………………………………………………</t>
  </si>
  <si>
    <t>FIRMA Y SELLO DEL PROPONENTE</t>
  </si>
  <si>
    <t>REQUISITOS PARTICULARES A LA QUE EL OFERENTE ADHIERE</t>
  </si>
  <si>
    <r>
      <rPr>
        <u/>
        <sz val="10"/>
        <rFont val="Arial"/>
        <family val="2"/>
      </rPr>
      <t>VALIDEZ DE LA OFERTA</t>
    </r>
    <r>
      <rPr>
        <sz val="10"/>
        <rFont val="Arial"/>
        <family val="2"/>
      </rPr>
      <t>: 30 (treinta) días.</t>
    </r>
  </si>
  <si>
    <r>
      <rPr>
        <u/>
        <sz val="10"/>
        <rFont val="Arial"/>
        <family val="2"/>
      </rPr>
      <t>CAPACIDAD TECNICA</t>
    </r>
    <r>
      <rPr>
        <sz val="10"/>
        <rFont val="Arial"/>
        <family val="2"/>
      </rPr>
      <t>: Será de presentación obligatoria un listado de trabajos/obras  similares o de mayor envergadura a los que se solicita cotización, que el proponente haya ejecutado.</t>
    </r>
  </si>
  <si>
    <r>
      <rPr>
        <u/>
        <sz val="10"/>
        <rFont val="Arial"/>
        <family val="2"/>
      </rPr>
      <t>POSIBILIDAD DE ANTICIPO FINANCIERO</t>
    </r>
    <r>
      <rPr>
        <sz val="10"/>
        <rFont val="Arial"/>
        <family val="2"/>
      </rPr>
      <t>: 30 (treinta) %.</t>
    </r>
  </si>
  <si>
    <r>
      <rPr>
        <u/>
        <sz val="10"/>
        <rFont val="Arial"/>
        <family val="2"/>
      </rPr>
      <t>PLAZO DE PAGO</t>
    </r>
    <r>
      <rPr>
        <sz val="10"/>
        <rFont val="Arial"/>
        <family val="2"/>
      </rPr>
      <t>: 30 (treinta) días a partir de la entrega del certificado/factura aprobado por la Dirección de Inspecciónes de Obra.</t>
    </r>
  </si>
  <si>
    <r>
      <rPr>
        <u/>
        <sz val="10"/>
        <rFont val="Arial"/>
        <family val="2"/>
      </rPr>
      <t>PLAZO DE GARANTÍA</t>
    </r>
    <r>
      <rPr>
        <sz val="10"/>
        <rFont val="Arial"/>
        <family val="2"/>
      </rPr>
      <t>: 180 (ciento ochenta) días corridos.</t>
    </r>
  </si>
  <si>
    <r>
      <rPr>
        <u/>
        <sz val="10"/>
        <rFont val="Arial"/>
        <family val="2"/>
      </rPr>
      <t>LUGAR DE ENTREGA DE OFERTAS</t>
    </r>
    <r>
      <rPr>
        <sz val="10"/>
        <rFont val="Arial"/>
        <family val="2"/>
      </rPr>
      <t xml:space="preserve">: </t>
    </r>
  </si>
  <si>
    <t xml:space="preserve">Rigen para la presente Contratación lo establecido en el Anexo III Resolución Nº 1.023/22 Consejo Superior UNNE “Obras por Administración”. Cómo así también todo lo no mencionado es aplicable la Ley de Obras Públicas N° 13.064. </t>
  </si>
  <si>
    <t>La UNNE, CUIT Nº 30-99900421-7 es sujeto exento en el IVA, por lo que los proveedores no discriminan el impuesto</t>
  </si>
  <si>
    <t>(FACTURA "B" o FACTURA "C").</t>
  </si>
  <si>
    <t>LUGAR Y FECHA: …………………………………………...         /    /             .</t>
  </si>
  <si>
    <t>SELLO Y FIRMA DEL PROPONENTE</t>
  </si>
  <si>
    <t xml:space="preserve">FIRMA  Y SELLO DEL PROVEEDOR </t>
  </si>
  <si>
    <t xml:space="preserve">                                                                                                    </t>
  </si>
  <si>
    <t>Y/O REPRESENTANTE LEGAL</t>
  </si>
  <si>
    <t>PRESUPUESTO OFICIAL:</t>
  </si>
  <si>
    <t>RESISTENCIA,………….…..de…………………....de 2024</t>
  </si>
  <si>
    <t xml:space="preserve">OBRA POR ADMINISTRACIÓN </t>
  </si>
  <si>
    <t>OBRA POR: __________</t>
  </si>
  <si>
    <t>APERTURA DÍA: __ MES: ______ AÑO: ____ HORA: _____</t>
  </si>
  <si>
    <t>SEÑORES:</t>
  </si>
  <si>
    <t>SEÑOR …………………………………………….</t>
  </si>
  <si>
    <r>
      <t xml:space="preserve">                                             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 xml:space="preserve"> Sírvase cotizar precios por la provision de materiales y mano de obra necesarios para realizar los trabajos que se indican a continuación, para su perfecto funcionamiento, de acuerdo con lo especificado, considerando las condiciones establecidas al pie de la presente y en la documentación adjunta. </t>
    </r>
  </si>
  <si>
    <r>
      <t xml:space="preserve">                                              </t>
    </r>
    <r>
      <rPr>
        <sz val="10"/>
        <rFont val="Arial"/>
        <family val="2"/>
      </rPr>
      <t xml:space="preserve"> Saludo a ustedes muy atentamente.</t>
    </r>
  </si>
  <si>
    <t>%</t>
  </si>
  <si>
    <t>CARPINTERIA</t>
  </si>
  <si>
    <t>TOTAL PRECIO OBRA</t>
  </si>
  <si>
    <t>TRABAJOS PRELIMINARES</t>
  </si>
  <si>
    <t xml:space="preserve">Construccion provisional de obrador </t>
  </si>
  <si>
    <t>FADyCC</t>
  </si>
  <si>
    <t>ESTRUCTURA STAND AGRUPACIONES</t>
  </si>
  <si>
    <t>Aplicación de pintura de proteccion para madera impregnante tipo cetol 2 manos (tirantes, entablonado, tapajuntas, mesadas de boxes y mesada de pasillos)</t>
  </si>
  <si>
    <t>ml</t>
  </si>
  <si>
    <t>Aplicación de pintura para tabique de yeso - Color a definir / claro</t>
  </si>
  <si>
    <t>INSTALACION SANITARIA</t>
  </si>
  <si>
    <t>gl</t>
  </si>
  <si>
    <t>piedra</t>
  </si>
  <si>
    <t>film</t>
  </si>
  <si>
    <t>nivelacion</t>
  </si>
  <si>
    <t>arenilla</t>
  </si>
  <si>
    <r>
      <rPr>
        <b/>
        <sz val="10"/>
        <color theme="1"/>
        <rFont val="Arial"/>
        <family val="2"/>
      </rPr>
      <t>Para box de centro de estudiantes y Stand estudiantil.</t>
    </r>
    <r>
      <rPr>
        <sz val="10"/>
        <color theme="1"/>
        <rFont val="Arial"/>
        <family val="2"/>
      </rPr>
      <t xml:space="preserve"> Provisión e instalación de tomas dobles de 10 amp. Completo con bastidor y tapa. Cañeria de Pvc de 25mm semipesado Tubelectric, uniones, curvas, cable red Utp 305 y Utp 3, conductores unipolares de 2,5mm (marron, celeste, verde/amarillo),disyuntor diferencial Schneider tetrapolar 4x63. Modulo armado Toma para internet Rj45 Sica Life.</t>
    </r>
  </si>
  <si>
    <r>
      <rPr>
        <b/>
        <sz val="10"/>
        <color theme="1"/>
        <rFont val="Arial"/>
        <family val="2"/>
      </rPr>
      <t>Provisión e instalación de tablero exterior de tomas para food truck</t>
    </r>
    <r>
      <rPr>
        <sz val="10"/>
        <color theme="1"/>
        <rFont val="Arial"/>
        <family val="2"/>
      </rPr>
      <t>.  Cable subterraneo de 4x6mm. Kit puesta a tierra de jabalina + tomacable Genrod. Barra para tierra verde 125a distribuidor baja tension Elent. Caño Pvc 25mm tubelectric, conectores, curvas y uniones de 25mm pvc. Conductores unipolar de 2,5mm y verde/amarillo 6mm. Tomas dobles de 10 Amp y 20 Amp completos con bastidor y tapa. Disyuntor diferencial 4x63 Schneider tetrap. Gabinete estanco Metalico Roker 45x30x22,5cm. Protector de tension trifasica 63a Baw. Repartidor dstribuidor Tetrapolar 4x7 100 a Baw 7 contacto.</t>
    </r>
  </si>
  <si>
    <t xml:space="preserve">TABIQUES DE DURLOCK </t>
  </si>
  <si>
    <t>EQUIPAMIENTO</t>
  </si>
  <si>
    <t>6.1</t>
  </si>
  <si>
    <t>6.2</t>
  </si>
  <si>
    <t>7.1</t>
  </si>
  <si>
    <t>7.2</t>
  </si>
  <si>
    <t>8.1</t>
  </si>
  <si>
    <t>8.2</t>
  </si>
  <si>
    <t>9.1</t>
  </si>
  <si>
    <r>
      <rPr>
        <u/>
        <sz val="10"/>
        <rFont val="Arial"/>
        <family val="2"/>
      </rPr>
      <t>LUGAR DE LA OBRA</t>
    </r>
    <r>
      <rPr>
        <sz val="10"/>
        <rFont val="Arial"/>
        <family val="2"/>
      </rPr>
      <t>: Predio - Campus de la Reforma UNNE  - Av. Castelli 1300 - Resistencia, Chaco.</t>
    </r>
  </si>
  <si>
    <r>
      <rPr>
        <u/>
        <sz val="10"/>
        <rFont val="Arial"/>
        <family val="2"/>
      </rPr>
      <t>1) PERSONALMENTE</t>
    </r>
    <r>
      <rPr>
        <sz val="10"/>
        <rFont val="Arial"/>
        <family val="2"/>
      </rPr>
      <t>: en las oficinas de compras y Contrataciones, FADyCC, campus de la Reforma Resistencia; Av. Castelli 1300, Resistencia, Chaco.</t>
    </r>
  </si>
  <si>
    <t>LIMPIEZA DE OBRA</t>
  </si>
  <si>
    <r>
      <t>m</t>
    </r>
    <r>
      <rPr>
        <vertAlign val="superscript"/>
        <sz val="10"/>
        <rFont val="Arial"/>
        <family val="2"/>
      </rPr>
      <t>3</t>
    </r>
  </si>
  <si>
    <t>ESTRUCTURA DE HORMIGON ARMADO</t>
  </si>
  <si>
    <t>PISOS</t>
  </si>
  <si>
    <t xml:space="preserve">ESTRUCTURA METÁLICA / PERGOLADO </t>
  </si>
  <si>
    <t>Provisión y colocación de Vigas formadas por 2 perfiles C de 140 x 60 x 20 esp. 2mm (VM)</t>
  </si>
  <si>
    <t>Provisión y colocación de perfiles C 100x50x15. esp 2mm(VMS)</t>
  </si>
  <si>
    <t>Provision y colocacion de columnas formadas por 2 perfiles C 160x50x20 2mm</t>
  </si>
  <si>
    <t>Provisión y colocacion ménsula reforzada para apoyo de viga.</t>
  </si>
  <si>
    <t>Desmonte, Nivelacion y compactacion de terreno con equipos. Colocacion film de polietileno de 100 mic., arenilla y piedra partida para generar circulacion alternativa Food Track - S/ Plano 01</t>
  </si>
  <si>
    <t>2.2</t>
  </si>
  <si>
    <t>2.3</t>
  </si>
  <si>
    <t>2.4</t>
  </si>
  <si>
    <t>2.5</t>
  </si>
  <si>
    <t>5.1</t>
  </si>
  <si>
    <t>6.3</t>
  </si>
  <si>
    <t>6.4</t>
  </si>
  <si>
    <t>Esmalte sintético para estructura metálica de pergolado exterior</t>
  </si>
  <si>
    <t>DEMOLICION / RETIRO / MOVIMIENTO DE SUELO</t>
  </si>
  <si>
    <t>Retiro de (2)dos aberturas existentes en Hall Principal. S/ Plano 04</t>
  </si>
  <si>
    <t>Retiro y reubicacion de bancos moviles existentes de hº aº. S/ Plano Nº 01</t>
  </si>
  <si>
    <t xml:space="preserve">Excavacion para fundaciones en espacio de Pergolado. Excavacion manual para dados de hº de 50x50 h=50cm. S/ Plano 02 </t>
  </si>
  <si>
    <r>
      <rPr>
        <b/>
        <sz val="10"/>
        <rFont val="Arial"/>
        <family val="2"/>
      </rPr>
      <t>Box de Centro de Estudiantes</t>
    </r>
    <r>
      <rPr>
        <sz val="10"/>
        <rFont val="Arial"/>
        <family val="2"/>
      </rPr>
      <t>.  Provisión y colocación de cerramientos (tabiques) laterales (en 3 caras) de placas de yeso, s/ Plano 05.</t>
    </r>
  </si>
  <si>
    <r>
      <rPr>
        <b/>
        <sz val="10"/>
        <rFont val="Arial"/>
        <family val="2"/>
      </rPr>
      <t>Archivero.</t>
    </r>
    <r>
      <rPr>
        <sz val="10"/>
        <rFont val="Arial"/>
        <family val="2"/>
      </rPr>
      <t xml:space="preserve">  Provisión y colocación de cerramientos (tabiques)  de placas de yeso, hasta nivel de cielorraso existente.  s/ Plano 04</t>
    </r>
  </si>
  <si>
    <r>
      <rPr>
        <b/>
        <sz val="10"/>
        <rFont val="Arial"/>
        <family val="2"/>
      </rPr>
      <t>Estructura soporte</t>
    </r>
    <r>
      <rPr>
        <sz val="10"/>
        <rFont val="Arial"/>
        <family val="2"/>
      </rPr>
      <t>: Provisión y colocación de tirantes de madera de pino (2" x 4") niveladas y atornilladas a travesaños (refuerzos) de madera de pino de (1"x 3"). s/ Plano 06</t>
    </r>
  </si>
  <si>
    <t>Provisión y colocación de cerramiento inferior (piso con entablonado de machimbre de 1"x4" x 0.60m de ancho), laterales y cerramiento superior de machimbre de madera.S7 Plano 06</t>
  </si>
  <si>
    <t>Provision y colocacion de tapajunta lisa cepillada en ambos lados del stand como terminación. S/ Plano 06</t>
  </si>
  <si>
    <t>Hormigón H25 para dados de hormigón 50x50 h=50cm y fustes en columnas metalicas h=10cm, en sector pergolado. Colocacion de hierros Ø10 en ambos entidos como base del dado de hormigon. S/ plano Nº 02</t>
  </si>
  <si>
    <t>Provision y Colocacion de (1) Puerta de embutir, hoja de madera de cedro y marcos de chapa en tabique de yeso. Local Archivero. Incluye pintura en marcos y hoja de madera. S/ Plano 04</t>
  </si>
  <si>
    <t>Equipamiento movil, bancos de madera y hierro. s/ PETP</t>
  </si>
  <si>
    <t>Provision  y colocacion de tres (3) mesadas (barras) de madera de Eucaliptus 0,40x4,40 esp 2", sobre ménsulas. Incluye ménsulas (cant 5) por mesada y frentin de madera. Plano 05,06</t>
  </si>
  <si>
    <t>Traslado de dos (2) bocas de iluminacion existentes en Hall de escalera S/ Plano 01</t>
  </si>
  <si>
    <t>Provision y colocacion de (2) dos artefactos de iluminacion del tipo panel LED de embutir en cielorraso existente, redondos 22cm - 18w Luz dia Neutro - Local Archivero. s/ Plano 01</t>
  </si>
  <si>
    <t>Provision y colocacion de una canilla de servicio 13mm para agua cte y una llave de paso esferica con valvula metal bronce de 1/2". s/ Plano 03</t>
  </si>
  <si>
    <t>Provision y colocacion de cañeria ppm fusion 25mm y accesorios. S/ Plano 03</t>
  </si>
  <si>
    <t>Provision y colocacion de una (1) perforacion para riego con caño pvc 110 y  bomba sumergible de pazo profundo 1HP con cable y tablero. Incluye instalacion electrica desde Tablero Gral FADyC S/ plano 03</t>
  </si>
  <si>
    <t>Cambio, Provision y colocación de ventana de Marco de Aluminio natural del tipo a guillotina con vidrios 3+3</t>
  </si>
  <si>
    <t>10.1</t>
  </si>
  <si>
    <t>10.2</t>
  </si>
  <si>
    <t>10.3</t>
  </si>
  <si>
    <t>11.2</t>
  </si>
  <si>
    <t>11.3</t>
  </si>
  <si>
    <t>11.4</t>
  </si>
  <si>
    <t>11.5</t>
  </si>
  <si>
    <t>13.1</t>
  </si>
  <si>
    <t>Provisión y colocación de bloques de hº aº tipo pavimento articulado de 20x10cm esp. 8cm, en Circulacion peatonal alternativa Plano Nº 01,02</t>
  </si>
  <si>
    <t>Desmonte, Nivelacion y compactacion de terreno con equipos. p/Colocacion de bloques premoldeados sobre base de arenilla para generar circulacion peatonal alternativa. s/ Plano 01</t>
  </si>
  <si>
    <r>
      <t xml:space="preserve">OBRA: </t>
    </r>
    <r>
      <rPr>
        <b/>
        <sz val="11"/>
        <rFont val="Arial"/>
        <family val="2"/>
      </rPr>
      <t>ACONDICIONAMIENTO Y PUESTA EN VALOR DEL ESPACIO EXTERIOR E INTERIOR DE LA FADyCC</t>
    </r>
  </si>
  <si>
    <r>
      <t xml:space="preserve">UBICACIÓN: </t>
    </r>
    <r>
      <rPr>
        <b/>
        <sz val="11"/>
        <rFont val="Arial"/>
        <family val="2"/>
      </rPr>
      <t>CAMPUS DE LA REFORMA - RESISTENCIA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Av. Castelli Nº 1300 - Resistencia - Chaco</t>
    </r>
  </si>
  <si>
    <t>Provision, colocacion y montaje de canalizaciones exteriores y cableado para circuitos de iluminacion  (46ml aprox) para (9) artefactos LED 7W luz calida - Luciola EP 008, desde reserva de TG Bombas existenhte. S/ Plano 03</t>
  </si>
  <si>
    <t>FADyCC - UNNE,  Agosto de 2024.</t>
  </si>
  <si>
    <r>
      <rPr>
        <u/>
        <sz val="10"/>
        <rFont val="Arial"/>
        <family val="2"/>
      </rPr>
      <t>PLAZO DE EJECUCIÓN DE OBRA</t>
    </r>
    <r>
      <rPr>
        <sz val="10"/>
        <rFont val="Arial"/>
        <family val="2"/>
      </rPr>
      <t>:  setenta y cinco (75) días corridos</t>
    </r>
  </si>
  <si>
    <r>
      <rPr>
        <u/>
        <sz val="10"/>
        <rFont val="Arial"/>
        <family val="2"/>
      </rPr>
      <t>MODALIDAD DE EJECUCIÓN</t>
    </r>
    <r>
      <rPr>
        <sz val="10"/>
        <rFont val="Arial"/>
        <family val="2"/>
      </rPr>
      <t>: Por Administración.</t>
    </r>
  </si>
  <si>
    <t>DOCUMENTACIÓN QUE DEBERÁ ACOMPAÑAR LA OFERTA:</t>
  </si>
  <si>
    <t>.. Constancia de Inscripción Impuesto sobre los Ingresos Brutos. Presentar Constancia de exención en caso de corresponder.</t>
  </si>
  <si>
    <t>.. Póliza de Seguro de Caución, en forma de garantía de ejecución de obra.</t>
  </si>
  <si>
    <t>.. Certificado de Visita de Obra.</t>
  </si>
  <si>
    <t>.. Constancia de Inscripción AFIP.</t>
  </si>
  <si>
    <t xml:space="preserve">.. Nota constituyendo domicilio especial y datos relativos: domicilio, teléfono/celular, dirección de correo electrónico y todo otro </t>
  </si>
  <si>
    <t>dato que permita una rápida localización.</t>
  </si>
  <si>
    <t xml:space="preserve">2) POR CORREO ELECTRÓNICO A:  compras@artes.unne.edu.ar y/o carosanchez@artes.unne.edu.ar </t>
  </si>
  <si>
    <t>y/o mcarlen@artes.unne.edu.ar</t>
  </si>
  <si>
    <r>
      <t xml:space="preserve">PRESENTACIÓN DE OFERTAS:  </t>
    </r>
    <r>
      <rPr>
        <b/>
        <sz val="10"/>
        <rFont val="Arial"/>
        <family val="2"/>
      </rPr>
      <t xml:space="preserve"> FECHA   18/09/2024 HORA: 11:00.</t>
    </r>
  </si>
</sst>
</file>

<file path=xl/styles.xml><?xml version="1.0" encoding="utf-8"?>
<styleSheet xmlns="http://schemas.openxmlformats.org/spreadsheetml/2006/main">
  <numFmts count="3">
    <numFmt numFmtId="164" formatCode="_-&quot;$&quot;\ * #,##0.00_-;\-&quot;$&quot;\ * #,##0.00_-;_-&quot;$&quot;\ * &quot;-&quot;??_-;_-@_-"/>
    <numFmt numFmtId="165" formatCode="_(&quot;$&quot;* #,##0.00_);_(&quot;$&quot;* \(#,##0.00\);_(&quot;$&quot;* &quot;-&quot;??_);_(@_)"/>
    <numFmt numFmtId="166" formatCode="0.0000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165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65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9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left" vertical="center"/>
    </xf>
    <xf numFmtId="0" fontId="7" fillId="0" borderId="0" xfId="0" applyFont="1" applyAlignment="1"/>
    <xf numFmtId="0" fontId="11" fillId="0" borderId="0" xfId="0" applyFont="1" applyBorder="1" applyAlignment="1">
      <alignment horizontal="justify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justify" vertical="center"/>
      <protection locked="0"/>
    </xf>
    <xf numFmtId="0" fontId="0" fillId="0" borderId="0" xfId="0"/>
    <xf numFmtId="0" fontId="0" fillId="0" borderId="0" xfId="0" applyFill="1"/>
    <xf numFmtId="0" fontId="0" fillId="0" borderId="0" xfId="0" applyAlignment="1"/>
    <xf numFmtId="0" fontId="7" fillId="0" borderId="1" xfId="0" applyFont="1" applyFill="1" applyBorder="1" applyAlignment="1" applyProtection="1">
      <alignment horizontal="justify" vertical="center"/>
      <protection locked="0"/>
    </xf>
    <xf numFmtId="0" fontId="6" fillId="0" borderId="0" xfId="4"/>
    <xf numFmtId="0" fontId="6" fillId="0" borderId="1" xfId="0" applyFont="1" applyBorder="1" applyAlignment="1">
      <alignment horizontal="center" vertical="center"/>
    </xf>
    <xf numFmtId="165" fontId="9" fillId="0" borderId="1" xfId="1" applyFont="1" applyBorder="1" applyAlignment="1">
      <alignment horizontal="right" vertical="center"/>
    </xf>
    <xf numFmtId="165" fontId="7" fillId="4" borderId="1" xfId="1" applyFont="1" applyFill="1" applyBorder="1" applyAlignment="1">
      <alignment horizontal="right" vertical="center"/>
    </xf>
    <xf numFmtId="165" fontId="0" fillId="0" borderId="1" xfId="1" applyFont="1" applyFill="1" applyBorder="1" applyAlignment="1">
      <alignment horizontal="right" vertical="center"/>
    </xf>
    <xf numFmtId="165" fontId="9" fillId="0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 shrinkToFit="1"/>
    </xf>
    <xf numFmtId="165" fontId="8" fillId="4" borderId="1" xfId="1" applyFont="1" applyFill="1" applyBorder="1" applyAlignment="1">
      <alignment vertical="center"/>
    </xf>
    <xf numFmtId="0" fontId="16" fillId="0" borderId="0" xfId="0" applyFont="1"/>
    <xf numFmtId="165" fontId="6" fillId="0" borderId="1" xfId="1" applyFont="1" applyFill="1" applyBorder="1" applyAlignment="1">
      <alignment horizontal="right" vertical="center"/>
    </xf>
    <xf numFmtId="0" fontId="0" fillId="0" borderId="0" xfId="0"/>
    <xf numFmtId="4" fontId="6" fillId="0" borderId="1" xfId="0" applyNumberFormat="1" applyFont="1" applyFill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6" fillId="0" borderId="0" xfId="0" applyFont="1" applyBorder="1"/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3" fillId="0" borderId="0" xfId="7" applyFont="1" applyAlignment="1" applyProtection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Alignment="1"/>
    <xf numFmtId="0" fontId="0" fillId="0" borderId="0" xfId="0" applyFont="1" applyAlignment="1"/>
    <xf numFmtId="0" fontId="24" fillId="0" borderId="0" xfId="0" applyFont="1" applyAlignment="1">
      <alignment wrapText="1"/>
    </xf>
    <xf numFmtId="0" fontId="0" fillId="0" borderId="0" xfId="0" applyFont="1" applyFill="1" applyAlignment="1"/>
    <xf numFmtId="0" fontId="25" fillId="0" borderId="0" xfId="0" applyFont="1" applyAlignment="1"/>
    <xf numFmtId="0" fontId="26" fillId="0" borderId="0" xfId="0" applyFont="1" applyAlignment="1"/>
    <xf numFmtId="0" fontId="8" fillId="0" borderId="0" xfId="4" applyFont="1" applyBorder="1"/>
    <xf numFmtId="0" fontId="6" fillId="0" borderId="0" xfId="4" applyBorder="1"/>
    <xf numFmtId="0" fontId="6" fillId="0" borderId="0" xfId="4" applyBorder="1" applyAlignment="1">
      <alignment horizontal="center"/>
    </xf>
    <xf numFmtId="0" fontId="6" fillId="0" borderId="0" xfId="4" applyBorder="1" applyAlignment="1">
      <alignment horizontal="right"/>
    </xf>
    <xf numFmtId="0" fontId="6" fillId="0" borderId="0" xfId="4" applyFill="1" applyBorder="1" applyAlignment="1">
      <alignment horizontal="right"/>
    </xf>
    <xf numFmtId="0" fontId="16" fillId="0" borderId="0" xfId="4" applyFont="1" applyBorder="1" applyAlignment="1">
      <alignment horizontal="right"/>
    </xf>
    <xf numFmtId="0" fontId="20" fillId="0" borderId="0" xfId="4" applyFont="1" applyBorder="1"/>
    <xf numFmtId="0" fontId="16" fillId="0" borderId="6" xfId="4" applyFont="1" applyBorder="1" applyAlignment="1">
      <alignment horizontal="right"/>
    </xf>
    <xf numFmtId="0" fontId="20" fillId="0" borderId="0" xfId="4" applyFont="1"/>
    <xf numFmtId="0" fontId="6" fillId="0" borderId="0" xfId="4" applyAlignment="1">
      <alignment horizontal="center"/>
    </xf>
    <xf numFmtId="0" fontId="14" fillId="0" borderId="0" xfId="4" applyFont="1"/>
    <xf numFmtId="0" fontId="6" fillId="0" borderId="0" xfId="4" applyAlignment="1">
      <alignment horizontal="right"/>
    </xf>
    <xf numFmtId="0" fontId="6" fillId="0" borderId="0" xfId="4" applyFill="1" applyAlignment="1">
      <alignment horizontal="right"/>
    </xf>
    <xf numFmtId="0" fontId="16" fillId="0" borderId="0" xfId="4" applyFont="1" applyAlignment="1">
      <alignment horizontal="right"/>
    </xf>
    <xf numFmtId="0" fontId="27" fillId="0" borderId="6" xfId="0" applyFont="1" applyBorder="1"/>
    <xf numFmtId="0" fontId="7" fillId="0" borderId="6" xfId="0" applyFont="1" applyBorder="1" applyAlignment="1">
      <alignment vertical="top"/>
    </xf>
    <xf numFmtId="0" fontId="7" fillId="0" borderId="0" xfId="0" applyFont="1" applyBorder="1" applyAlignment="1">
      <alignment wrapText="1"/>
    </xf>
    <xf numFmtId="0" fontId="14" fillId="0" borderId="0" xfId="4" applyFont="1" applyAlignment="1">
      <alignment horizontal="left" indent="12"/>
    </xf>
    <xf numFmtId="0" fontId="6" fillId="0" borderId="0" xfId="0" applyFont="1" applyBorder="1" applyAlignment="1"/>
    <xf numFmtId="0" fontId="16" fillId="0" borderId="0" xfId="0" applyFont="1" applyBorder="1" applyAlignment="1"/>
    <xf numFmtId="0" fontId="20" fillId="0" borderId="0" xfId="0" applyFont="1" applyBorder="1" applyAlignment="1"/>
    <xf numFmtId="0" fontId="21" fillId="0" borderId="0" xfId="0" applyFont="1" applyBorder="1"/>
    <xf numFmtId="0" fontId="28" fillId="0" borderId="0" xfId="0" applyFont="1" applyBorder="1" applyAlignment="1">
      <alignment wrapText="1"/>
    </xf>
    <xf numFmtId="10" fontId="26" fillId="0" borderId="1" xfId="0" applyNumberFormat="1" applyFont="1" applyBorder="1" applyAlignment="1"/>
    <xf numFmtId="166" fontId="20" fillId="0" borderId="1" xfId="4" applyNumberFormat="1" applyFont="1" applyBorder="1" applyAlignment="1">
      <alignment horizontal="right" vertical="top" wrapText="1"/>
    </xf>
    <xf numFmtId="0" fontId="26" fillId="0" borderId="1" xfId="0" applyFont="1" applyBorder="1" applyAlignment="1"/>
    <xf numFmtId="0" fontId="26" fillId="0" borderId="3" xfId="0" applyFont="1" applyBorder="1" applyAlignment="1"/>
    <xf numFmtId="0" fontId="26" fillId="0" borderId="0" xfId="0" applyFont="1" applyBorder="1" applyAlignment="1"/>
    <xf numFmtId="0" fontId="26" fillId="0" borderId="7" xfId="0" applyFont="1" applyBorder="1" applyAlignment="1"/>
    <xf numFmtId="0" fontId="0" fillId="0" borderId="0" xfId="0"/>
    <xf numFmtId="0" fontId="0" fillId="0" borderId="0" xfId="0"/>
    <xf numFmtId="0" fontId="6" fillId="0" borderId="0" xfId="0" applyFont="1"/>
    <xf numFmtId="164" fontId="0" fillId="0" borderId="0" xfId="0" applyNumberFormat="1"/>
    <xf numFmtId="165" fontId="9" fillId="0" borderId="0" xfId="1" applyFont="1" applyFill="1" applyBorder="1" applyAlignment="1">
      <alignment horizontal="right" vertical="center"/>
    </xf>
    <xf numFmtId="165" fontId="6" fillId="0" borderId="0" xfId="1" applyFont="1" applyFill="1" applyBorder="1" applyAlignment="1">
      <alignment horizontal="right" vertical="center"/>
    </xf>
    <xf numFmtId="0" fontId="19" fillId="0" borderId="0" xfId="0" applyFont="1" applyBorder="1"/>
    <xf numFmtId="4" fontId="7" fillId="0" borderId="0" xfId="0" applyNumberFormat="1" applyFont="1" applyFill="1" applyBorder="1" applyAlignment="1">
      <alignment horizontal="right" vertical="center"/>
    </xf>
    <xf numFmtId="165" fontId="7" fillId="0" borderId="0" xfId="1" applyFont="1" applyFill="1" applyBorder="1" applyAlignment="1">
      <alignment horizontal="right" vertical="center"/>
    </xf>
    <xf numFmtId="165" fontId="8" fillId="0" borderId="0" xfId="1" applyFont="1" applyFill="1" applyBorder="1" applyAlignment="1">
      <alignment vertical="center"/>
    </xf>
    <xf numFmtId="0" fontId="0" fillId="0" borderId="0" xfId="0" applyFill="1" applyBorder="1"/>
    <xf numFmtId="0" fontId="0" fillId="0" borderId="0" xfId="0"/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/>
    </xf>
    <xf numFmtId="0" fontId="29" fillId="0" borderId="1" xfId="4" applyFont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shrinkToFit="1"/>
    </xf>
    <xf numFmtId="0" fontId="7" fillId="4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6" fillId="0" borderId="2" xfId="0" applyFont="1" applyBorder="1" applyAlignment="1">
      <alignment horizontal="justify" vertical="center" shrinkToFit="1"/>
    </xf>
    <xf numFmtId="0" fontId="6" fillId="0" borderId="1" xfId="0" applyFont="1" applyBorder="1" applyAlignment="1">
      <alignment horizontal="justify" vertical="center" shrinkToFit="1"/>
    </xf>
    <xf numFmtId="0" fontId="0" fillId="0" borderId="0" xfId="0"/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6" fillId="0" borderId="1" xfId="4" applyFont="1" applyFill="1" applyBorder="1" applyAlignment="1">
      <alignment horizontal="justify" vertical="center" shrinkToFit="1"/>
    </xf>
    <xf numFmtId="0" fontId="0" fillId="0" borderId="0" xfId="0"/>
    <xf numFmtId="0" fontId="0" fillId="0" borderId="0" xfId="0"/>
    <xf numFmtId="165" fontId="0" fillId="0" borderId="0" xfId="1" applyFont="1"/>
    <xf numFmtId="0" fontId="0" fillId="0" borderId="0" xfId="0"/>
    <xf numFmtId="2" fontId="6" fillId="0" borderId="1" xfId="0" applyNumberFormat="1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 applyBorder="1" applyAlignment="1">
      <alignment horizontal="center" vertical="center"/>
    </xf>
    <xf numFmtId="10" fontId="26" fillId="0" borderId="3" xfId="0" applyNumberFormat="1" applyFont="1" applyBorder="1" applyAlignment="1"/>
    <xf numFmtId="0" fontId="1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65" fontId="7" fillId="0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165" fontId="6" fillId="0" borderId="1" xfId="1" applyFont="1" applyBorder="1" applyAlignment="1">
      <alignment horizontal="right"/>
    </xf>
    <xf numFmtId="2" fontId="6" fillId="0" borderId="1" xfId="0" applyNumberFormat="1" applyFont="1" applyBorder="1" applyAlignment="1">
      <alignment horizontal="right" vertical="center"/>
    </xf>
    <xf numFmtId="165" fontId="6" fillId="0" borderId="1" xfId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justify" vertical="center" shrinkToFit="1"/>
    </xf>
    <xf numFmtId="4" fontId="6" fillId="0" borderId="1" xfId="0" applyNumberFormat="1" applyFont="1" applyBorder="1" applyAlignment="1">
      <alignment horizontal="right" vertical="center"/>
    </xf>
    <xf numFmtId="165" fontId="6" fillId="0" borderId="1" xfId="1" applyFont="1" applyBorder="1" applyAlignment="1">
      <alignment horizontal="right" shrinkToFit="1"/>
    </xf>
    <xf numFmtId="0" fontId="6" fillId="0" borderId="1" xfId="4" applyBorder="1" applyAlignment="1">
      <alignment horizontal="justify" vertical="center" shrinkToFit="1"/>
    </xf>
    <xf numFmtId="10" fontId="26" fillId="0" borderId="2" xfId="0" applyNumberFormat="1" applyFont="1" applyBorder="1" applyAlignment="1"/>
    <xf numFmtId="164" fontId="6" fillId="0" borderId="0" xfId="4" applyNumberForma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shrinkToFit="1"/>
    </xf>
    <xf numFmtId="0" fontId="6" fillId="0" borderId="1" xfId="4" applyFill="1" applyBorder="1" applyAlignment="1">
      <alignment horizontal="justify" vertical="center" shrinkToFit="1"/>
    </xf>
    <xf numFmtId="0" fontId="6" fillId="0" borderId="0" xfId="7" applyFont="1" applyAlignment="1" applyProtection="1">
      <alignment horizontal="left"/>
    </xf>
    <xf numFmtId="0" fontId="14" fillId="0" borderId="0" xfId="4" applyFont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5" fontId="12" fillId="0" borderId="6" xfId="0" applyNumberFormat="1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8" fillId="0" borderId="6" xfId="4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left" wrapText="1"/>
    </xf>
    <xf numFmtId="0" fontId="29" fillId="0" borderId="1" xfId="4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 applyBorder="1" applyAlignment="1">
      <alignment vertical="distributed"/>
    </xf>
    <xf numFmtId="0" fontId="0" fillId="0" borderId="0" xfId="0" applyFill="1"/>
    <xf numFmtId="0" fontId="26" fillId="0" borderId="7" xfId="0" applyFont="1" applyBorder="1" applyAlignment="1">
      <alignment horizontal="center"/>
    </xf>
    <xf numFmtId="0" fontId="7" fillId="0" borderId="1" xfId="0" applyFont="1" applyFill="1" applyBorder="1" applyAlignment="1">
      <alignment horizontal="justify" vertical="center" wrapText="1" shrinkToFi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17" fillId="0" borderId="0" xfId="0" applyFont="1" applyBorder="1" applyAlignment="1">
      <alignment horizontal="left"/>
    </xf>
    <xf numFmtId="165" fontId="0" fillId="0" borderId="1" xfId="1" applyFont="1" applyBorder="1" applyAlignment="1">
      <alignment horizontal="right" vertical="center"/>
    </xf>
  </cellXfs>
  <cellStyles count="25">
    <cellStyle name="Hipervínculo" xfId="7" builtinId="8"/>
    <cellStyle name="Moneda" xfId="1" builtinId="4"/>
    <cellStyle name="Moneda 2" xfId="3"/>
    <cellStyle name="Moneda 2 2" xfId="10"/>
    <cellStyle name="Moneda 2 2 2" xfId="21"/>
    <cellStyle name="Moneda 2 3" xfId="16"/>
    <cellStyle name="Moneda 3" xfId="8"/>
    <cellStyle name="Moneda 3 2" xfId="19"/>
    <cellStyle name="Moneda 5" xfId="6"/>
    <cellStyle name="Moneda 5 2" xfId="13"/>
    <cellStyle name="Moneda 5 2 2" xfId="23"/>
    <cellStyle name="Moneda 5 3" xfId="18"/>
    <cellStyle name="Normal" xfId="0" builtinId="0"/>
    <cellStyle name="Normal 2 2" xfId="4"/>
    <cellStyle name="Normal 3" xfId="2"/>
    <cellStyle name="Normal 3 2" xfId="9"/>
    <cellStyle name="Normal 3 2 2" xfId="20"/>
    <cellStyle name="Normal 3 3" xfId="15"/>
    <cellStyle name="Normal 4" xfId="14"/>
    <cellStyle name="Normal 4 2" xfId="5"/>
    <cellStyle name="Normal 4 2 2" xfId="12"/>
    <cellStyle name="Normal 4 2 2 2" xfId="22"/>
    <cellStyle name="Normal 4 2 3" xfId="17"/>
    <cellStyle name="Normal 4 3" xfId="24"/>
    <cellStyle name="Porcentaje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1758315</xdr:colOff>
      <xdr:row>62</xdr:row>
      <xdr:rowOff>0</xdr:rowOff>
    </xdr:from>
    <xdr:to>
      <xdr:col>2</xdr:col>
      <xdr:colOff>2817391</xdr:colOff>
      <xdr:row>62</xdr:row>
      <xdr:rowOff>0</xdr:rowOff>
    </xdr:to>
    <xdr:sp macro="" textlink="">
      <xdr:nvSpPr>
        <xdr:cNvPr id="4" name="Rectangle 18">
          <a:extLst>
            <a:ext uri="{FF2B5EF4-FFF2-40B4-BE49-F238E27FC236}">
              <a16:creationId xmlns:a16="http://schemas.microsoft.com/office/drawing/2014/main" xmlns="" id="{9EE9C94A-C6D6-484D-9BC5-4D569F7617F4}"/>
            </a:ext>
          </a:extLst>
        </xdr:cNvPr>
        <xdr:cNvSpPr>
          <a:spLocks noChangeArrowheads="1"/>
        </xdr:cNvSpPr>
      </xdr:nvSpPr>
      <xdr:spPr bwMode="auto">
        <a:xfrm>
          <a:off x="2291715" y="13716000"/>
          <a:ext cx="1059076" cy="0"/>
        </a:xfrm>
        <a:prstGeom prst="rect">
          <a:avLst/>
        </a:prstGeom>
        <a:solidFill>
          <a:srgbClr val="C0C0C0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NO SE COTIZA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160000"/>
        </a:solidFill>
        <a:ln>
          <a:noFill/>
        </a:ln>
        <a:effectLst/>
        <a:extLst>
          <a:ext uri="{91240B29-F687-4F45-9708-019B960494DF}">
            <a14:hiddenLine xmlns:a14="http://schemas.microsoft.com/office/drawing/2010/main" xmlns="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160000"/>
        </a:solidFill>
        <a:ln>
          <a:noFill/>
        </a:ln>
        <a:effectLst/>
        <a:extLst>
          <a:ext uri="{91240B29-F687-4F45-9708-019B960494DF}">
            <a14:hiddenLine xmlns:a14="http://schemas.microsoft.com/office/drawing/2010/main" xmlns="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J139"/>
  <sheetViews>
    <sheetView tabSelected="1" view="pageLayout" topLeftCell="A109" zoomScaleNormal="100" workbookViewId="0">
      <selection activeCell="F68" sqref="F68"/>
    </sheetView>
  </sheetViews>
  <sheetFormatPr baseColWidth="10" defaultRowHeight="12.75"/>
  <cols>
    <col min="1" max="1" width="1.7109375" style="17" customWidth="1"/>
    <col min="2" max="2" width="6.28515625" style="17" customWidth="1"/>
    <col min="3" max="3" width="52.42578125" style="17" customWidth="1"/>
    <col min="4" max="4" width="5" style="17" customWidth="1"/>
    <col min="5" max="5" width="7.140625" style="17" customWidth="1"/>
    <col min="6" max="6" width="14.28515625" style="17" customWidth="1"/>
    <col min="7" max="7" width="16.85546875" style="17" customWidth="1"/>
    <col min="8" max="8" width="7" style="51" hidden="1" customWidth="1"/>
    <col min="9" max="9" width="13.85546875" style="17" customWidth="1"/>
    <col min="10" max="10" width="14.42578125" style="17" bestFit="1" customWidth="1"/>
    <col min="11" max="16384" width="11.42578125" style="17"/>
  </cols>
  <sheetData>
    <row r="1" spans="1:10" ht="5.25" customHeight="1">
      <c r="B1" s="1"/>
      <c r="E1" s="18"/>
      <c r="G1" s="2"/>
      <c r="H1" s="58"/>
    </row>
    <row r="2" spans="1:10" s="21" customFormat="1" ht="15" customHeight="1">
      <c r="A2" s="52" t="s">
        <v>10</v>
      </c>
      <c r="B2" s="53"/>
      <c r="C2" s="54"/>
      <c r="D2" s="55"/>
      <c r="E2" s="55"/>
      <c r="F2" s="56"/>
      <c r="G2" s="57"/>
      <c r="H2" s="60"/>
    </row>
    <row r="3" spans="1:10" s="21" customFormat="1" ht="15" customHeight="1">
      <c r="A3" s="147" t="s">
        <v>50</v>
      </c>
      <c r="B3" s="147"/>
      <c r="C3" s="147"/>
      <c r="D3" s="147"/>
      <c r="E3" s="147"/>
      <c r="F3" s="147"/>
      <c r="G3" s="59"/>
      <c r="H3" s="60"/>
    </row>
    <row r="4" spans="1:10" s="21" customFormat="1" ht="18.75" customHeight="1">
      <c r="A4" s="140" t="s">
        <v>121</v>
      </c>
      <c r="B4" s="140"/>
      <c r="C4" s="140"/>
      <c r="D4" s="140"/>
      <c r="E4" s="140"/>
      <c r="F4" s="140"/>
      <c r="G4" s="140"/>
      <c r="H4" s="140"/>
    </row>
    <row r="5" spans="1:10" s="21" customFormat="1" ht="15" customHeight="1">
      <c r="A5" s="62" t="s">
        <v>122</v>
      </c>
      <c r="D5" s="63"/>
      <c r="E5" s="63"/>
      <c r="F5" s="64"/>
      <c r="G5" s="65"/>
      <c r="H5" s="68"/>
    </row>
    <row r="6" spans="1:10" s="21" customFormat="1" ht="15" customHeight="1">
      <c r="A6" s="61"/>
      <c r="B6" s="66"/>
      <c r="C6" s="67" t="s">
        <v>36</v>
      </c>
      <c r="D6" s="145">
        <f>G63</f>
        <v>0</v>
      </c>
      <c r="E6" s="146"/>
      <c r="F6" s="146"/>
      <c r="G6" s="146"/>
      <c r="H6" s="33"/>
    </row>
    <row r="7" spans="1:10" s="21" customFormat="1" ht="15" customHeight="1">
      <c r="A7" s="61"/>
      <c r="B7" s="70" t="s">
        <v>37</v>
      </c>
      <c r="C7" s="70"/>
      <c r="D7" s="70"/>
      <c r="E7" s="70"/>
      <c r="F7" s="70"/>
      <c r="G7" s="70"/>
      <c r="H7" s="70"/>
    </row>
    <row r="8" spans="1:10" s="21" customFormat="1" ht="15" customHeight="1">
      <c r="A8" s="69"/>
      <c r="B8" s="70" t="s">
        <v>38</v>
      </c>
      <c r="C8" s="40"/>
      <c r="E8" s="70"/>
      <c r="F8" s="70"/>
      <c r="G8" s="71"/>
      <c r="H8" s="72"/>
    </row>
    <row r="9" spans="1:10" s="21" customFormat="1" ht="15" customHeight="1">
      <c r="A9" s="69" t="s">
        <v>39</v>
      </c>
      <c r="B9" s="70" t="s">
        <v>136</v>
      </c>
      <c r="C9" s="70"/>
      <c r="D9" s="70"/>
      <c r="E9" s="70"/>
      <c r="F9" s="70"/>
      <c r="G9" s="70"/>
      <c r="H9" s="70"/>
    </row>
    <row r="10" spans="1:10" s="21" customFormat="1" ht="15" customHeight="1">
      <c r="A10" s="69" t="s">
        <v>40</v>
      </c>
      <c r="B10" s="73" t="s">
        <v>41</v>
      </c>
      <c r="C10" s="40"/>
      <c r="D10" s="148"/>
      <c r="E10" s="148"/>
      <c r="F10" s="148"/>
      <c r="G10" s="148"/>
      <c r="H10" s="148"/>
    </row>
    <row r="11" spans="1:10" s="21" customFormat="1" ht="41.25" customHeight="1">
      <c r="A11" s="69" t="s">
        <v>42</v>
      </c>
      <c r="B11" s="150" t="s">
        <v>43</v>
      </c>
      <c r="C11" s="150"/>
      <c r="D11" s="150"/>
      <c r="E11" s="150"/>
      <c r="F11" s="150"/>
      <c r="G11" s="150"/>
      <c r="H11" s="74"/>
      <c r="J11" s="135"/>
    </row>
    <row r="12" spans="1:10" s="21" customFormat="1" ht="17.25" customHeight="1">
      <c r="A12" s="61"/>
      <c r="B12" s="149" t="s">
        <v>44</v>
      </c>
      <c r="C12" s="150"/>
      <c r="D12" s="150"/>
      <c r="E12" s="150"/>
      <c r="F12" s="150"/>
      <c r="G12" s="150"/>
      <c r="H12" s="150"/>
    </row>
    <row r="13" spans="1:10" ht="5.25" customHeight="1">
      <c r="B13" s="13"/>
      <c r="C13" s="19"/>
      <c r="D13" s="19"/>
      <c r="E13" s="19"/>
      <c r="F13" s="19"/>
    </row>
    <row r="14" spans="1:10" ht="6.75" customHeight="1">
      <c r="B14" s="1"/>
      <c r="E14" s="18"/>
      <c r="G14" s="2"/>
    </row>
    <row r="15" spans="1:10" ht="18" customHeight="1">
      <c r="B15" s="94" t="s">
        <v>8</v>
      </c>
      <c r="C15" s="94" t="s">
        <v>9</v>
      </c>
      <c r="D15" s="143" t="s">
        <v>0</v>
      </c>
      <c r="E15" s="144" t="s">
        <v>1</v>
      </c>
      <c r="F15" s="95" t="s">
        <v>2</v>
      </c>
      <c r="G15" s="95"/>
      <c r="H15" s="151" t="s">
        <v>45</v>
      </c>
    </row>
    <row r="16" spans="1:10" ht="18" customHeight="1">
      <c r="B16" s="94" t="s">
        <v>3</v>
      </c>
      <c r="C16" s="94" t="s">
        <v>4</v>
      </c>
      <c r="D16" s="143"/>
      <c r="E16" s="144"/>
      <c r="F16" s="94" t="s">
        <v>5</v>
      </c>
      <c r="G16" s="94" t="s">
        <v>6</v>
      </c>
      <c r="H16" s="151"/>
    </row>
    <row r="17" spans="2:10" s="92" customFormat="1" ht="18" customHeight="1">
      <c r="B17" s="8">
        <v>1</v>
      </c>
      <c r="C17" s="153" t="s">
        <v>48</v>
      </c>
      <c r="D17" s="153"/>
      <c r="E17" s="153"/>
      <c r="F17" s="153"/>
      <c r="G17" s="24">
        <f>SUM(G18:G18)</f>
        <v>0</v>
      </c>
      <c r="H17" s="75" t="e">
        <f>G17/G63</f>
        <v>#DIV/0!</v>
      </c>
    </row>
    <row r="18" spans="2:10" s="92" customFormat="1" ht="18" customHeight="1">
      <c r="B18" s="7">
        <v>1.1000000000000001</v>
      </c>
      <c r="C18" s="27" t="s">
        <v>49</v>
      </c>
      <c r="D18" s="4" t="s">
        <v>13</v>
      </c>
      <c r="E18" s="5">
        <v>1</v>
      </c>
      <c r="F18" s="25">
        <v>0</v>
      </c>
      <c r="G18" s="26">
        <f>E18*F18</f>
        <v>0</v>
      </c>
      <c r="H18" s="96"/>
    </row>
    <row r="19" spans="2:10" ht="17.25" customHeight="1">
      <c r="B19" s="8">
        <v>2</v>
      </c>
      <c r="C19" s="153" t="s">
        <v>92</v>
      </c>
      <c r="D19" s="153"/>
      <c r="E19" s="153"/>
      <c r="F19" s="153"/>
      <c r="G19" s="24">
        <f>SUM(G20:G24)</f>
        <v>0</v>
      </c>
      <c r="H19" s="75" t="e">
        <f>G19/G63</f>
        <v>#DIV/0!</v>
      </c>
      <c r="J19" s="88"/>
    </row>
    <row r="20" spans="2:10" ht="24.75" customHeight="1">
      <c r="B20" s="7">
        <v>2.1</v>
      </c>
      <c r="C20" s="27" t="s">
        <v>93</v>
      </c>
      <c r="D20" s="4" t="s">
        <v>13</v>
      </c>
      <c r="E20" s="5">
        <v>2</v>
      </c>
      <c r="F20" s="25">
        <v>0</v>
      </c>
      <c r="G20" s="26">
        <f>E20*F20</f>
        <v>0</v>
      </c>
      <c r="H20" s="76"/>
      <c r="J20" s="85"/>
    </row>
    <row r="21" spans="2:10" s="117" customFormat="1" ht="30.75" customHeight="1">
      <c r="B21" s="15" t="s">
        <v>84</v>
      </c>
      <c r="C21" s="102" t="s">
        <v>94</v>
      </c>
      <c r="D21" s="124" t="s">
        <v>16</v>
      </c>
      <c r="E21" s="125">
        <v>4</v>
      </c>
      <c r="F21" s="126">
        <v>0</v>
      </c>
      <c r="G21" s="126">
        <f>E21*F21</f>
        <v>0</v>
      </c>
      <c r="H21" s="76"/>
      <c r="J21" s="85"/>
    </row>
    <row r="22" spans="2:10" s="117" customFormat="1" ht="41.25" customHeight="1">
      <c r="B22" s="15" t="s">
        <v>85</v>
      </c>
      <c r="C22" s="27" t="s">
        <v>95</v>
      </c>
      <c r="D22" s="124" t="s">
        <v>75</v>
      </c>
      <c r="E22" s="129">
        <v>1.5</v>
      </c>
      <c r="F22" s="126">
        <v>0</v>
      </c>
      <c r="G22" s="126">
        <f>+E22*F22</f>
        <v>0</v>
      </c>
      <c r="H22" s="76"/>
      <c r="J22" s="85"/>
    </row>
    <row r="23" spans="2:10" s="117" customFormat="1" ht="51.75" customHeight="1">
      <c r="B23" s="15" t="s">
        <v>86</v>
      </c>
      <c r="C23" s="27" t="s">
        <v>83</v>
      </c>
      <c r="D23" s="22" t="s">
        <v>15</v>
      </c>
      <c r="E23" s="127">
        <v>186.6</v>
      </c>
      <c r="F23" s="25">
        <v>0</v>
      </c>
      <c r="G23" s="128">
        <f>E23*F23</f>
        <v>0</v>
      </c>
      <c r="H23" s="76"/>
      <c r="J23" s="85"/>
    </row>
    <row r="24" spans="2:10" s="117" customFormat="1" ht="44.25" customHeight="1">
      <c r="B24" s="15" t="s">
        <v>87</v>
      </c>
      <c r="C24" s="27" t="s">
        <v>120</v>
      </c>
      <c r="D24" s="22" t="s">
        <v>15</v>
      </c>
      <c r="E24" s="127">
        <v>26</v>
      </c>
      <c r="F24" s="25">
        <v>0</v>
      </c>
      <c r="G24" s="128">
        <f>E24*F24</f>
        <v>0</v>
      </c>
      <c r="H24" s="76"/>
      <c r="J24" s="85"/>
    </row>
    <row r="25" spans="2:10" ht="18" customHeight="1">
      <c r="B25" s="8">
        <v>3</v>
      </c>
      <c r="C25" s="154" t="s">
        <v>63</v>
      </c>
      <c r="D25" s="155"/>
      <c r="E25" s="155"/>
      <c r="F25" s="155"/>
      <c r="G25" s="24">
        <f>SUM(G26:G27)</f>
        <v>0</v>
      </c>
      <c r="H25" s="75" t="e">
        <f>G25/G63</f>
        <v>#DIV/0!</v>
      </c>
      <c r="J25" s="89"/>
    </row>
    <row r="26" spans="2:10" ht="39.75" customHeight="1">
      <c r="B26" s="15">
        <v>3.1</v>
      </c>
      <c r="C26" s="102" t="s">
        <v>96</v>
      </c>
      <c r="D26" s="22" t="s">
        <v>15</v>
      </c>
      <c r="E26" s="9">
        <v>16.5</v>
      </c>
      <c r="F26" s="25">
        <v>0</v>
      </c>
      <c r="G26" s="26">
        <f>E26*F26</f>
        <v>0</v>
      </c>
      <c r="H26" s="76"/>
      <c r="J26" s="85"/>
    </row>
    <row r="27" spans="2:10" s="111" customFormat="1" ht="38.25" customHeight="1">
      <c r="B27" s="15">
        <v>3.2</v>
      </c>
      <c r="C27" s="102" t="s">
        <v>97</v>
      </c>
      <c r="D27" s="22" t="s">
        <v>15</v>
      </c>
      <c r="E27" s="9">
        <v>14</v>
      </c>
      <c r="F27" s="25">
        <v>0</v>
      </c>
      <c r="G27" s="26">
        <f>E27*F27</f>
        <v>0</v>
      </c>
      <c r="H27" s="76"/>
      <c r="J27" s="85"/>
    </row>
    <row r="28" spans="2:10" s="99" customFormat="1" ht="16.5" customHeight="1">
      <c r="B28" s="98">
        <v>4</v>
      </c>
      <c r="C28" s="159" t="s">
        <v>51</v>
      </c>
      <c r="D28" s="160"/>
      <c r="E28" s="160"/>
      <c r="F28" s="160"/>
      <c r="G28" s="24">
        <f>SUM(G29:G31)</f>
        <v>0</v>
      </c>
      <c r="H28" s="75" t="e">
        <f>G28/G63</f>
        <v>#DIV/0!</v>
      </c>
      <c r="J28" s="85"/>
    </row>
    <row r="29" spans="2:10" s="99" customFormat="1" ht="40.5" customHeight="1">
      <c r="B29" s="15">
        <v>4.0999999999999996</v>
      </c>
      <c r="C29" s="101" t="s">
        <v>98</v>
      </c>
      <c r="D29" s="22" t="s">
        <v>13</v>
      </c>
      <c r="E29" s="9">
        <v>2</v>
      </c>
      <c r="F29" s="25">
        <v>0</v>
      </c>
      <c r="G29" s="26">
        <f>E29*F29</f>
        <v>0</v>
      </c>
      <c r="H29" s="76"/>
      <c r="J29" s="85"/>
    </row>
    <row r="30" spans="2:10" s="99" customFormat="1" ht="52.5" customHeight="1">
      <c r="B30" s="15">
        <v>4.2</v>
      </c>
      <c r="C30" s="102" t="s">
        <v>99</v>
      </c>
      <c r="D30" s="22" t="s">
        <v>15</v>
      </c>
      <c r="E30" s="9">
        <v>2</v>
      </c>
      <c r="F30" s="25">
        <v>0</v>
      </c>
      <c r="G30" s="26">
        <f>E30*F30</f>
        <v>0</v>
      </c>
      <c r="H30" s="76"/>
      <c r="J30" s="85"/>
    </row>
    <row r="31" spans="2:10" s="99" customFormat="1" ht="29.25" customHeight="1">
      <c r="B31" s="15">
        <v>4.3</v>
      </c>
      <c r="C31" s="102" t="s">
        <v>100</v>
      </c>
      <c r="D31" s="22" t="s">
        <v>53</v>
      </c>
      <c r="E31" s="9">
        <v>29</v>
      </c>
      <c r="F31" s="25">
        <v>0</v>
      </c>
      <c r="G31" s="26">
        <f>E31*F31</f>
        <v>0</v>
      </c>
      <c r="H31" s="76"/>
      <c r="J31" s="85"/>
    </row>
    <row r="32" spans="2:10" s="117" customFormat="1" ht="19.5" customHeight="1">
      <c r="B32" s="98">
        <v>5</v>
      </c>
      <c r="C32" s="130" t="s">
        <v>76</v>
      </c>
      <c r="D32" s="4"/>
      <c r="E32" s="131"/>
      <c r="F32" s="25"/>
      <c r="G32" s="24">
        <f>SUM(G33)</f>
        <v>0</v>
      </c>
      <c r="H32" s="75" t="e">
        <f>G32/G63</f>
        <v>#DIV/0!</v>
      </c>
      <c r="J32" s="85"/>
    </row>
    <row r="33" spans="2:10" s="117" customFormat="1" ht="57" customHeight="1">
      <c r="B33" s="15" t="s">
        <v>88</v>
      </c>
      <c r="C33" s="102" t="s">
        <v>101</v>
      </c>
      <c r="D33" s="124" t="s">
        <v>75</v>
      </c>
      <c r="E33" s="129">
        <v>2.4</v>
      </c>
      <c r="F33" s="132">
        <v>0</v>
      </c>
      <c r="G33" s="126">
        <f>+E33*F33</f>
        <v>0</v>
      </c>
      <c r="H33" s="76"/>
      <c r="J33" s="85"/>
    </row>
    <row r="34" spans="2:10" s="117" customFormat="1" ht="19.5" customHeight="1">
      <c r="B34" s="98">
        <v>6</v>
      </c>
      <c r="C34" s="161" t="s">
        <v>78</v>
      </c>
      <c r="D34" s="162"/>
      <c r="E34" s="162"/>
      <c r="F34" s="162"/>
      <c r="G34" s="24">
        <f>SUM(G35:G38)</f>
        <v>0</v>
      </c>
      <c r="H34" s="134" t="e">
        <f>G34/G63</f>
        <v>#DIV/0!</v>
      </c>
      <c r="J34" s="85"/>
    </row>
    <row r="35" spans="2:10" s="117" customFormat="1" ht="33" customHeight="1">
      <c r="B35" s="15" t="s">
        <v>65</v>
      </c>
      <c r="C35" s="133" t="s">
        <v>79</v>
      </c>
      <c r="D35" s="124" t="s">
        <v>53</v>
      </c>
      <c r="E35" s="129">
        <v>33</v>
      </c>
      <c r="F35" s="126">
        <v>0</v>
      </c>
      <c r="G35" s="126">
        <f t="shared" ref="G35:G37" si="0">E35*F35</f>
        <v>0</v>
      </c>
      <c r="H35" s="76"/>
      <c r="J35" s="85"/>
    </row>
    <row r="36" spans="2:10" s="117" customFormat="1" ht="30.75" customHeight="1">
      <c r="B36" s="15" t="s">
        <v>66</v>
      </c>
      <c r="C36" s="102" t="s">
        <v>80</v>
      </c>
      <c r="D36" s="124" t="s">
        <v>53</v>
      </c>
      <c r="E36" s="129">
        <v>77.2</v>
      </c>
      <c r="F36" s="126">
        <v>0</v>
      </c>
      <c r="G36" s="126">
        <f t="shared" si="0"/>
        <v>0</v>
      </c>
      <c r="H36" s="76"/>
      <c r="J36" s="85"/>
    </row>
    <row r="37" spans="2:10" s="117" customFormat="1" ht="28.5" customHeight="1">
      <c r="B37" s="15" t="s">
        <v>89</v>
      </c>
      <c r="C37" s="133" t="s">
        <v>81</v>
      </c>
      <c r="D37" s="124" t="s">
        <v>53</v>
      </c>
      <c r="E37" s="129">
        <v>28</v>
      </c>
      <c r="F37" s="126">
        <v>0</v>
      </c>
      <c r="G37" s="126">
        <f t="shared" si="0"/>
        <v>0</v>
      </c>
      <c r="H37" s="76"/>
      <c r="J37" s="85"/>
    </row>
    <row r="38" spans="2:10" s="117" customFormat="1" ht="24" customHeight="1">
      <c r="B38" s="15" t="s">
        <v>90</v>
      </c>
      <c r="C38" s="133" t="s">
        <v>82</v>
      </c>
      <c r="D38" s="124" t="s">
        <v>16</v>
      </c>
      <c r="E38" s="129">
        <v>4</v>
      </c>
      <c r="F38" s="126">
        <v>0</v>
      </c>
      <c r="G38" s="126">
        <f>E38*F38</f>
        <v>0</v>
      </c>
      <c r="H38" s="76"/>
      <c r="J38" s="85"/>
    </row>
    <row r="39" spans="2:10" s="82" customFormat="1" ht="17.25" customHeight="1">
      <c r="B39" s="98">
        <v>7</v>
      </c>
      <c r="C39" s="159" t="s">
        <v>46</v>
      </c>
      <c r="D39" s="160"/>
      <c r="E39" s="160"/>
      <c r="F39" s="160"/>
      <c r="G39" s="24">
        <f>SUM(G40:G41)</f>
        <v>0</v>
      </c>
      <c r="H39" s="134" t="e">
        <f>G39/G63</f>
        <v>#DIV/0!</v>
      </c>
      <c r="J39" s="89"/>
    </row>
    <row r="40" spans="2:10" s="82" customFormat="1" ht="38.25" customHeight="1">
      <c r="B40" s="15" t="s">
        <v>67</v>
      </c>
      <c r="C40" s="137" t="s">
        <v>110</v>
      </c>
      <c r="D40" s="22" t="s">
        <v>13</v>
      </c>
      <c r="E40" s="9">
        <v>2</v>
      </c>
      <c r="F40" s="25">
        <v>0</v>
      </c>
      <c r="G40" s="26">
        <f>E40*F40</f>
        <v>0</v>
      </c>
      <c r="H40" s="75"/>
      <c r="J40" s="85"/>
    </row>
    <row r="41" spans="2:10" s="111" customFormat="1" ht="54" customHeight="1">
      <c r="B41" s="15" t="s">
        <v>68</v>
      </c>
      <c r="C41" s="102" t="s">
        <v>102</v>
      </c>
      <c r="D41" s="22" t="s">
        <v>13</v>
      </c>
      <c r="E41" s="9">
        <v>1</v>
      </c>
      <c r="F41" s="25">
        <v>0</v>
      </c>
      <c r="G41" s="26">
        <f>E41*F41</f>
        <v>0</v>
      </c>
      <c r="H41" s="75"/>
      <c r="J41" s="85"/>
    </row>
    <row r="42" spans="2:10" s="113" customFormat="1" ht="16.5" customHeight="1">
      <c r="B42" s="98">
        <v>8</v>
      </c>
      <c r="C42" s="159" t="s">
        <v>64</v>
      </c>
      <c r="D42" s="160"/>
      <c r="E42" s="160"/>
      <c r="F42" s="160"/>
      <c r="G42" s="24">
        <f>SUM(G43:G44)</f>
        <v>0</v>
      </c>
      <c r="H42" s="75" t="e">
        <f>G42/G63</f>
        <v>#DIV/0!</v>
      </c>
      <c r="J42" s="85"/>
    </row>
    <row r="43" spans="2:10" s="113" customFormat="1" ht="21.75" customHeight="1">
      <c r="B43" s="15" t="s">
        <v>69</v>
      </c>
      <c r="C43" s="16" t="s">
        <v>103</v>
      </c>
      <c r="D43" s="15" t="s">
        <v>16</v>
      </c>
      <c r="E43" s="5">
        <v>8</v>
      </c>
      <c r="F43" s="25">
        <v>0</v>
      </c>
      <c r="G43" s="30">
        <f t="shared" ref="G43:G44" si="1">E43*F43</f>
        <v>0</v>
      </c>
      <c r="H43" s="75"/>
      <c r="J43" s="85"/>
    </row>
    <row r="44" spans="2:10" s="113" customFormat="1" ht="52.5" customHeight="1">
      <c r="B44" s="15" t="s">
        <v>70</v>
      </c>
      <c r="C44" s="102" t="s">
        <v>104</v>
      </c>
      <c r="D44" s="15" t="s">
        <v>15</v>
      </c>
      <c r="E44" s="114">
        <v>12</v>
      </c>
      <c r="F44" s="25">
        <v>0</v>
      </c>
      <c r="G44" s="30">
        <f t="shared" si="1"/>
        <v>0</v>
      </c>
      <c r="H44" s="75"/>
      <c r="J44" s="85"/>
    </row>
    <row r="45" spans="2:10" s="117" customFormat="1" ht="17.25" customHeight="1">
      <c r="B45" s="98">
        <v>9</v>
      </c>
      <c r="C45" s="161" t="s">
        <v>77</v>
      </c>
      <c r="D45" s="162"/>
      <c r="E45" s="162"/>
      <c r="F45" s="162"/>
      <c r="G45" s="24">
        <f>SUM(G46)</f>
        <v>0</v>
      </c>
      <c r="H45" s="75" t="e">
        <f>G45/G63</f>
        <v>#DIV/0!</v>
      </c>
      <c r="J45" s="85"/>
    </row>
    <row r="46" spans="2:10" s="117" customFormat="1" ht="42" customHeight="1">
      <c r="B46" s="15" t="s">
        <v>71</v>
      </c>
      <c r="C46" s="138" t="s">
        <v>119</v>
      </c>
      <c r="D46" s="124" t="s">
        <v>7</v>
      </c>
      <c r="E46" s="129">
        <v>26</v>
      </c>
      <c r="F46" s="126">
        <v>0</v>
      </c>
      <c r="G46" s="132">
        <f>+E46*F46</f>
        <v>0</v>
      </c>
      <c r="H46" s="75"/>
      <c r="J46" s="85"/>
    </row>
    <row r="47" spans="2:10" ht="15.75" customHeight="1">
      <c r="B47" s="98">
        <v>10</v>
      </c>
      <c r="C47" s="97" t="s">
        <v>12</v>
      </c>
      <c r="D47" s="4"/>
      <c r="E47" s="9"/>
      <c r="F47" s="25"/>
      <c r="G47" s="24">
        <f>SUM(G48:G50)</f>
        <v>0</v>
      </c>
      <c r="H47" s="75" t="e">
        <f>G47/G63</f>
        <v>#DIV/0!</v>
      </c>
      <c r="J47" s="89"/>
    </row>
    <row r="48" spans="2:10" ht="38.25">
      <c r="B48" s="15" t="s">
        <v>111</v>
      </c>
      <c r="C48" s="102" t="s">
        <v>52</v>
      </c>
      <c r="D48" s="4" t="s">
        <v>7</v>
      </c>
      <c r="E48" s="32">
        <v>6.5</v>
      </c>
      <c r="F48" s="30">
        <v>0</v>
      </c>
      <c r="G48" s="23">
        <f>E48*F48</f>
        <v>0</v>
      </c>
      <c r="H48" s="77"/>
      <c r="J48" s="85"/>
    </row>
    <row r="49" spans="2:10" s="103" customFormat="1" ht="25.5">
      <c r="B49" s="15" t="s">
        <v>112</v>
      </c>
      <c r="C49" s="109" t="s">
        <v>54</v>
      </c>
      <c r="D49" s="4" t="s">
        <v>7</v>
      </c>
      <c r="E49" s="32">
        <v>16.399999999999999</v>
      </c>
      <c r="F49" s="30">
        <v>0</v>
      </c>
      <c r="G49" s="23">
        <f>E49*F49</f>
        <v>0</v>
      </c>
      <c r="H49" s="77"/>
      <c r="J49" s="85"/>
    </row>
    <row r="50" spans="2:10" s="117" customFormat="1" ht="25.5">
      <c r="B50" s="15" t="s">
        <v>113</v>
      </c>
      <c r="C50" s="133" t="s">
        <v>91</v>
      </c>
      <c r="D50" s="124" t="s">
        <v>7</v>
      </c>
      <c r="E50" s="129">
        <v>20</v>
      </c>
      <c r="F50" s="126">
        <v>0</v>
      </c>
      <c r="G50" s="126">
        <f>E50*F50</f>
        <v>0</v>
      </c>
      <c r="H50" s="77"/>
      <c r="J50" s="85"/>
    </row>
    <row r="51" spans="2:10" s="81" customFormat="1" ht="16.5" customHeight="1">
      <c r="B51" s="98">
        <v>11</v>
      </c>
      <c r="C51" s="97" t="s">
        <v>11</v>
      </c>
      <c r="D51" s="105"/>
      <c r="E51" s="32"/>
      <c r="F51" s="25"/>
      <c r="G51" s="24">
        <f>SUM(G52:G56)</f>
        <v>0</v>
      </c>
      <c r="H51" s="75" t="e">
        <f>G51/G63</f>
        <v>#DIV/0!</v>
      </c>
      <c r="J51" s="89"/>
    </row>
    <row r="52" spans="2:10" s="81" customFormat="1" ht="95.25" customHeight="1">
      <c r="B52" s="106">
        <v>11.1</v>
      </c>
      <c r="C52" s="108" t="s">
        <v>61</v>
      </c>
      <c r="D52" s="15" t="s">
        <v>16</v>
      </c>
      <c r="E52" s="32">
        <v>1</v>
      </c>
      <c r="F52" s="30">
        <v>0</v>
      </c>
      <c r="G52" s="23">
        <f>E52*F52</f>
        <v>0</v>
      </c>
      <c r="H52" s="77"/>
      <c r="I52" s="84"/>
      <c r="J52" s="85"/>
    </row>
    <row r="53" spans="2:10" s="100" customFormat="1" ht="140.25" customHeight="1">
      <c r="B53" s="106" t="s">
        <v>114</v>
      </c>
      <c r="C53" s="115" t="s">
        <v>62</v>
      </c>
      <c r="D53" s="107" t="s">
        <v>16</v>
      </c>
      <c r="E53" s="32">
        <v>1</v>
      </c>
      <c r="F53" s="30">
        <v>0</v>
      </c>
      <c r="G53" s="23">
        <f>E53*F53</f>
        <v>0</v>
      </c>
      <c r="H53" s="77"/>
      <c r="J53" s="85"/>
    </row>
    <row r="54" spans="2:10" s="111" customFormat="1" ht="30" customHeight="1">
      <c r="B54" s="106" t="s">
        <v>115</v>
      </c>
      <c r="C54" s="108" t="s">
        <v>105</v>
      </c>
      <c r="D54" s="107" t="s">
        <v>13</v>
      </c>
      <c r="E54" s="32">
        <v>2</v>
      </c>
      <c r="F54" s="30">
        <v>0</v>
      </c>
      <c r="G54" s="23">
        <f>E54*F54</f>
        <v>0</v>
      </c>
      <c r="H54" s="77"/>
      <c r="J54" s="85"/>
    </row>
    <row r="55" spans="2:10" s="103" customFormat="1" ht="43.5" customHeight="1">
      <c r="B55" s="106" t="s">
        <v>116</v>
      </c>
      <c r="C55" s="108" t="s">
        <v>106</v>
      </c>
      <c r="D55" s="107" t="s">
        <v>13</v>
      </c>
      <c r="E55" s="32">
        <v>2</v>
      </c>
      <c r="F55" s="30">
        <v>0</v>
      </c>
      <c r="G55" s="23">
        <f>E55*F55</f>
        <v>0</v>
      </c>
      <c r="H55" s="77"/>
      <c r="J55" s="85"/>
    </row>
    <row r="56" spans="2:10" s="113" customFormat="1" ht="56.25" customHeight="1">
      <c r="B56" s="106" t="s">
        <v>117</v>
      </c>
      <c r="C56" s="115" t="s">
        <v>123</v>
      </c>
      <c r="D56" s="107" t="s">
        <v>56</v>
      </c>
      <c r="E56" s="32">
        <v>1</v>
      </c>
      <c r="F56" s="30">
        <v>0</v>
      </c>
      <c r="G56" s="23">
        <f>E56*F56</f>
        <v>0</v>
      </c>
      <c r="H56" s="77"/>
      <c r="J56" s="85"/>
    </row>
    <row r="57" spans="2:10" s="103" customFormat="1" ht="15" customHeight="1">
      <c r="B57" s="98">
        <v>12</v>
      </c>
      <c r="C57" s="97" t="s">
        <v>55</v>
      </c>
      <c r="D57" s="105"/>
      <c r="E57" s="32"/>
      <c r="F57" s="25"/>
      <c r="G57" s="24">
        <f>SUM(G58:G60)</f>
        <v>0</v>
      </c>
      <c r="H57" s="75" t="e">
        <f>G57/G63</f>
        <v>#DIV/0!</v>
      </c>
      <c r="J57" s="85"/>
    </row>
    <row r="58" spans="2:10" s="103" customFormat="1" ht="42" customHeight="1">
      <c r="B58" s="15">
        <v>12.1</v>
      </c>
      <c r="C58" s="108" t="s">
        <v>107</v>
      </c>
      <c r="D58" s="15" t="s">
        <v>13</v>
      </c>
      <c r="E58" s="32">
        <v>2</v>
      </c>
      <c r="F58" s="30">
        <v>0</v>
      </c>
      <c r="G58" s="23">
        <f>E58*F58</f>
        <v>0</v>
      </c>
      <c r="H58" s="77"/>
      <c r="J58" s="85"/>
    </row>
    <row r="59" spans="2:10" s="103" customFormat="1" ht="29.25" customHeight="1">
      <c r="B59" s="15">
        <v>12.2</v>
      </c>
      <c r="C59" s="115" t="s">
        <v>108</v>
      </c>
      <c r="D59" s="15" t="s">
        <v>53</v>
      </c>
      <c r="E59" s="32">
        <v>10</v>
      </c>
      <c r="F59" s="30">
        <v>0</v>
      </c>
      <c r="G59" s="26">
        <f>E59*F59</f>
        <v>0</v>
      </c>
      <c r="H59" s="77"/>
      <c r="J59" s="85"/>
    </row>
    <row r="60" spans="2:10" s="104" customFormat="1" ht="65.25" customHeight="1">
      <c r="B60" s="15">
        <v>12.3</v>
      </c>
      <c r="C60" s="136" t="s">
        <v>109</v>
      </c>
      <c r="D60" s="15" t="s">
        <v>16</v>
      </c>
      <c r="E60" s="32">
        <v>1</v>
      </c>
      <c r="F60" s="30">
        <v>0</v>
      </c>
      <c r="G60" s="23">
        <f>E60*F60</f>
        <v>0</v>
      </c>
      <c r="H60" s="77"/>
      <c r="J60" s="85"/>
    </row>
    <row r="61" spans="2:10" s="31" customFormat="1" ht="15" customHeight="1">
      <c r="B61" s="98">
        <v>13</v>
      </c>
      <c r="C61" s="20" t="s">
        <v>14</v>
      </c>
      <c r="D61" s="15"/>
      <c r="E61" s="5"/>
      <c r="F61" s="6"/>
      <c r="G61" s="24">
        <f>SUM(G62)</f>
        <v>0</v>
      </c>
      <c r="H61" s="75" t="e">
        <f>G61/G63</f>
        <v>#DIV/0!</v>
      </c>
      <c r="J61" s="89"/>
    </row>
    <row r="62" spans="2:10" s="93" customFormat="1" ht="16.5" customHeight="1">
      <c r="B62" s="15" t="s">
        <v>118</v>
      </c>
      <c r="C62" s="16" t="s">
        <v>74</v>
      </c>
      <c r="D62" s="15" t="s">
        <v>16</v>
      </c>
      <c r="E62" s="5">
        <v>1</v>
      </c>
      <c r="F62" s="164">
        <v>0</v>
      </c>
      <c r="G62" s="123">
        <f t="shared" ref="G62" si="2">E62*F62</f>
        <v>0</v>
      </c>
      <c r="H62" s="75"/>
      <c r="J62" s="86"/>
    </row>
    <row r="63" spans="2:10" ht="21" customHeight="1">
      <c r="B63" s="4"/>
      <c r="C63" s="12" t="s">
        <v>47</v>
      </c>
      <c r="D63" s="10"/>
      <c r="E63" s="11"/>
      <c r="F63" s="11"/>
      <c r="G63" s="28">
        <f>G61+G57+G51+G47+G45+G42+G39+G34+G32+G28+G25+G19+G17</f>
        <v>0</v>
      </c>
      <c r="H63" s="75" t="e">
        <f>SUM(H17:H62)</f>
        <v>#DIV/0!</v>
      </c>
      <c r="J63" s="90"/>
    </row>
    <row r="64" spans="2:10" s="116" customFormat="1" ht="21" customHeight="1">
      <c r="B64" s="118"/>
      <c r="C64" s="120"/>
      <c r="D64" s="121"/>
      <c r="E64" s="122"/>
      <c r="F64" s="122"/>
      <c r="G64" s="90"/>
      <c r="H64" s="119"/>
      <c r="J64" s="90"/>
    </row>
    <row r="65" spans="1:10" ht="11.25" customHeight="1">
      <c r="B65" s="3"/>
      <c r="C65" s="14"/>
      <c r="D65" s="19"/>
      <c r="E65" s="19"/>
      <c r="F65" s="19"/>
      <c r="G65" s="19"/>
      <c r="H65" s="78"/>
      <c r="J65" s="91"/>
    </row>
    <row r="66" spans="1:10" s="34" customFormat="1" ht="29.25" customHeight="1">
      <c r="A66" s="152" t="s">
        <v>17</v>
      </c>
      <c r="B66" s="152"/>
      <c r="C66" s="152"/>
      <c r="D66" s="152"/>
      <c r="E66" s="152"/>
      <c r="F66" s="152"/>
      <c r="G66" s="152"/>
      <c r="H66" s="152"/>
      <c r="J66" s="87"/>
    </row>
    <row r="67" spans="1:10" s="34" customFormat="1">
      <c r="A67" s="35"/>
      <c r="B67" s="36"/>
      <c r="C67" s="37"/>
      <c r="D67" s="36"/>
      <c r="E67" s="36"/>
      <c r="F67" s="36"/>
      <c r="G67" s="29"/>
      <c r="J67" s="87"/>
    </row>
    <row r="68" spans="1:10" s="34" customFormat="1">
      <c r="A68" s="37" t="s">
        <v>18</v>
      </c>
      <c r="B68" s="38"/>
      <c r="C68" s="38"/>
      <c r="D68" s="38"/>
      <c r="E68" s="38"/>
      <c r="F68" s="38"/>
      <c r="G68" s="38"/>
      <c r="H68" s="80"/>
      <c r="J68" s="87"/>
    </row>
    <row r="69" spans="1:10" s="34" customFormat="1">
      <c r="A69" s="38" t="s">
        <v>19</v>
      </c>
      <c r="B69" s="38"/>
      <c r="C69" s="38"/>
      <c r="D69" s="38"/>
      <c r="E69" s="38"/>
      <c r="F69" s="38"/>
      <c r="G69" s="38"/>
      <c r="H69" s="80"/>
      <c r="J69" s="87"/>
    </row>
    <row r="70" spans="1:10" s="34" customFormat="1" ht="9.75" customHeight="1">
      <c r="A70" s="39"/>
      <c r="B70" s="39"/>
      <c r="C70" s="38"/>
      <c r="D70" s="39"/>
      <c r="E70" s="39"/>
      <c r="F70" s="39"/>
      <c r="G70" s="39"/>
      <c r="H70" s="79"/>
      <c r="J70" s="87"/>
    </row>
    <row r="71" spans="1:10" s="34" customFormat="1" ht="14.25" customHeight="1">
      <c r="A71" s="40"/>
      <c r="B71" s="40"/>
      <c r="C71" s="41"/>
      <c r="D71" s="40"/>
      <c r="E71" s="40"/>
      <c r="F71" s="42" t="s">
        <v>20</v>
      </c>
      <c r="G71" s="29"/>
      <c r="H71" s="79"/>
      <c r="J71" s="87"/>
    </row>
    <row r="72" spans="1:10" s="34" customFormat="1" ht="4.5" customHeight="1">
      <c r="A72" s="35"/>
      <c r="B72" s="36"/>
      <c r="C72" s="37"/>
      <c r="D72" s="36"/>
      <c r="E72" s="36"/>
      <c r="F72" s="36"/>
      <c r="G72" s="36"/>
      <c r="H72" s="158"/>
      <c r="J72" s="87"/>
    </row>
    <row r="73" spans="1:10" s="34" customFormat="1">
      <c r="A73" s="43" t="s">
        <v>21</v>
      </c>
      <c r="B73" s="43"/>
      <c r="C73" s="43"/>
      <c r="D73" s="43"/>
      <c r="E73" s="43"/>
      <c r="F73" s="43"/>
      <c r="G73" s="36"/>
      <c r="H73" s="158"/>
      <c r="J73" s="87"/>
    </row>
    <row r="74" spans="1:10" s="34" customFormat="1" ht="7.5" customHeight="1">
      <c r="A74" s="40"/>
      <c r="B74" s="36"/>
      <c r="C74" s="37"/>
      <c r="D74" s="36"/>
      <c r="E74" s="36"/>
      <c r="F74" s="36"/>
      <c r="G74" s="36"/>
      <c r="H74" s="80"/>
      <c r="J74" s="87"/>
    </row>
    <row r="75" spans="1:10" s="34" customFormat="1">
      <c r="A75" s="37" t="s">
        <v>125</v>
      </c>
      <c r="B75" s="37"/>
      <c r="C75" s="37"/>
      <c r="D75" s="36"/>
      <c r="E75" s="36"/>
      <c r="F75" s="36"/>
      <c r="G75" s="36"/>
      <c r="J75" s="87"/>
    </row>
    <row r="76" spans="1:10" s="34" customFormat="1" ht="5.25" customHeight="1">
      <c r="A76" s="36"/>
      <c r="B76" s="36"/>
      <c r="C76" s="37"/>
      <c r="D76" s="36"/>
      <c r="E76" s="36"/>
      <c r="F76" s="36"/>
      <c r="G76" s="36"/>
      <c r="H76" s="51"/>
      <c r="J76" s="87"/>
    </row>
    <row r="77" spans="1:10" s="34" customFormat="1">
      <c r="A77" s="37" t="s">
        <v>22</v>
      </c>
      <c r="B77" s="37"/>
      <c r="C77" s="37"/>
      <c r="D77" s="36"/>
      <c r="E77" s="36"/>
      <c r="F77" s="36"/>
      <c r="G77" s="36"/>
      <c r="H77" s="51"/>
      <c r="J77" s="87"/>
    </row>
    <row r="78" spans="1:10" s="34" customFormat="1" ht="30" customHeight="1">
      <c r="A78" s="152" t="s">
        <v>23</v>
      </c>
      <c r="B78" s="152"/>
      <c r="C78" s="152"/>
      <c r="D78" s="152"/>
      <c r="E78" s="152"/>
      <c r="F78" s="152"/>
      <c r="G78" s="152"/>
      <c r="H78" s="152"/>
      <c r="J78" s="87"/>
    </row>
    <row r="79" spans="1:10" s="34" customFormat="1" ht="6" customHeight="1">
      <c r="A79" s="36"/>
      <c r="B79" s="36"/>
      <c r="C79" s="37"/>
      <c r="D79" s="36"/>
      <c r="E79" s="36"/>
      <c r="F79" s="36"/>
      <c r="G79" s="36"/>
      <c r="H79" s="33"/>
    </row>
    <row r="80" spans="1:10" s="34" customFormat="1">
      <c r="A80" s="37" t="s">
        <v>24</v>
      </c>
      <c r="B80" s="36"/>
      <c r="C80" s="37"/>
      <c r="D80" s="36"/>
      <c r="E80" s="36"/>
      <c r="F80" s="36"/>
      <c r="G80" s="36"/>
      <c r="H80" s="33"/>
    </row>
    <row r="81" spans="1:8" s="34" customFormat="1" ht="6" customHeight="1">
      <c r="A81" s="36"/>
      <c r="B81" s="36"/>
      <c r="C81" s="37"/>
      <c r="D81" s="36"/>
      <c r="E81" s="36"/>
      <c r="F81" s="36"/>
      <c r="G81" s="36"/>
      <c r="H81" s="33"/>
    </row>
    <row r="82" spans="1:8" s="34" customFormat="1" ht="15" customHeight="1">
      <c r="A82" s="152" t="s">
        <v>25</v>
      </c>
      <c r="B82" s="152"/>
      <c r="C82" s="152"/>
      <c r="D82" s="152"/>
      <c r="E82" s="152"/>
      <c r="F82" s="152"/>
      <c r="G82" s="152"/>
      <c r="H82" s="152"/>
    </row>
    <row r="83" spans="1:8" s="34" customFormat="1" ht="8.25" customHeight="1">
      <c r="A83" s="36"/>
      <c r="B83" s="36"/>
      <c r="C83" s="37"/>
      <c r="D83" s="36"/>
      <c r="E83" s="36"/>
      <c r="F83" s="36"/>
      <c r="G83" s="36"/>
      <c r="H83" s="33"/>
    </row>
    <row r="84" spans="1:8" s="34" customFormat="1">
      <c r="A84" s="37" t="s">
        <v>26</v>
      </c>
      <c r="B84" s="37"/>
      <c r="C84" s="37"/>
      <c r="D84" s="36"/>
      <c r="E84" s="36"/>
      <c r="F84" s="36"/>
      <c r="G84" s="36"/>
      <c r="H84" s="33"/>
    </row>
    <row r="85" spans="1:8" s="34" customFormat="1" ht="6.75" customHeight="1">
      <c r="A85" s="36"/>
      <c r="B85" s="36"/>
      <c r="C85" s="37"/>
      <c r="D85" s="36"/>
      <c r="E85" s="36"/>
      <c r="F85" s="36"/>
      <c r="G85" s="36"/>
      <c r="H85" s="33"/>
    </row>
    <row r="86" spans="1:8" s="34" customFormat="1">
      <c r="A86" s="37" t="s">
        <v>72</v>
      </c>
      <c r="B86" s="37"/>
      <c r="C86" s="37"/>
      <c r="D86" s="37"/>
      <c r="E86" s="37"/>
      <c r="F86" s="37"/>
      <c r="G86" s="36"/>
      <c r="H86" s="33"/>
    </row>
    <row r="87" spans="1:8" s="34" customFormat="1" ht="7.5" customHeight="1">
      <c r="A87" s="36"/>
      <c r="B87" s="36"/>
      <c r="C87" s="37"/>
      <c r="D87" s="36"/>
      <c r="E87" s="36"/>
      <c r="F87" s="36"/>
      <c r="G87" s="36"/>
      <c r="H87" s="33"/>
    </row>
    <row r="88" spans="1:8" s="34" customFormat="1">
      <c r="A88" s="141" t="s">
        <v>126</v>
      </c>
      <c r="B88" s="37"/>
      <c r="C88" s="37"/>
      <c r="D88" s="37"/>
      <c r="E88" s="36"/>
      <c r="F88" s="36"/>
      <c r="G88" s="36"/>
      <c r="H88" s="33"/>
    </row>
    <row r="89" spans="1:8" s="34" customFormat="1" ht="9" customHeight="1">
      <c r="A89" s="36"/>
      <c r="B89" s="36"/>
      <c r="C89" s="37"/>
      <c r="D89" s="36"/>
      <c r="E89" s="36"/>
      <c r="F89" s="36"/>
      <c r="G89" s="36"/>
      <c r="H89" s="33"/>
    </row>
    <row r="90" spans="1:8" s="34" customFormat="1" ht="13.5" customHeight="1">
      <c r="A90" s="163" t="s">
        <v>127</v>
      </c>
      <c r="B90" s="36"/>
      <c r="C90" s="141"/>
      <c r="D90" s="36"/>
      <c r="E90" s="36"/>
      <c r="F90" s="36"/>
      <c r="G90" s="36"/>
      <c r="H90" s="33"/>
    </row>
    <row r="91" spans="1:8" s="34" customFormat="1" ht="11.25" customHeight="1">
      <c r="A91" s="141" t="s">
        <v>131</v>
      </c>
      <c r="B91" s="36"/>
      <c r="C91" s="141"/>
      <c r="D91" s="36"/>
      <c r="E91" s="36"/>
      <c r="F91" s="36"/>
      <c r="G91" s="36"/>
      <c r="H91" s="33"/>
    </row>
    <row r="92" spans="1:8" s="34" customFormat="1" ht="15" customHeight="1">
      <c r="A92" s="141" t="s">
        <v>128</v>
      </c>
      <c r="B92" s="36"/>
      <c r="C92" s="141"/>
      <c r="D92" s="36"/>
      <c r="E92" s="36"/>
      <c r="F92" s="36"/>
      <c r="G92" s="36"/>
      <c r="H92" s="33"/>
    </row>
    <row r="93" spans="1:8" s="34" customFormat="1" ht="15" customHeight="1">
      <c r="A93" s="141" t="s">
        <v>129</v>
      </c>
      <c r="B93" s="36"/>
      <c r="C93" s="141"/>
      <c r="D93" s="36"/>
      <c r="E93" s="36"/>
      <c r="F93" s="36"/>
      <c r="G93" s="36"/>
      <c r="H93" s="33"/>
    </row>
    <row r="94" spans="1:8" s="34" customFormat="1" ht="15" customHeight="1">
      <c r="A94" s="141" t="s">
        <v>130</v>
      </c>
      <c r="B94" s="36"/>
      <c r="C94" s="141"/>
      <c r="D94" s="36"/>
      <c r="E94" s="36"/>
      <c r="F94" s="36"/>
      <c r="G94" s="36"/>
      <c r="H94" s="33"/>
    </row>
    <row r="95" spans="1:8" s="34" customFormat="1" ht="15" customHeight="1">
      <c r="A95" s="141" t="s">
        <v>132</v>
      </c>
      <c r="B95" s="36"/>
      <c r="C95" s="141"/>
      <c r="D95" s="36"/>
      <c r="E95" s="36"/>
      <c r="F95" s="36"/>
      <c r="G95" s="36"/>
      <c r="H95" s="33"/>
    </row>
    <row r="96" spans="1:8" s="34" customFormat="1" ht="15" customHeight="1">
      <c r="A96" s="141" t="s">
        <v>133</v>
      </c>
      <c r="B96" s="36"/>
      <c r="C96" s="141"/>
      <c r="D96" s="36"/>
      <c r="E96" s="36"/>
      <c r="F96" s="36"/>
      <c r="G96" s="36"/>
      <c r="H96" s="33"/>
    </row>
    <row r="97" spans="1:8" s="34" customFormat="1" ht="14.25" customHeight="1">
      <c r="A97" s="36"/>
      <c r="B97" s="36"/>
      <c r="C97" s="141"/>
      <c r="D97" s="36"/>
      <c r="E97" s="36"/>
      <c r="F97" s="36"/>
      <c r="G97" s="36"/>
      <c r="H97" s="33"/>
    </row>
    <row r="98" spans="1:8" s="34" customFormat="1" ht="15" customHeight="1">
      <c r="A98" s="152" t="s">
        <v>27</v>
      </c>
      <c r="B98" s="152"/>
      <c r="C98" s="152"/>
      <c r="D98" s="152"/>
      <c r="E98" s="152"/>
      <c r="F98" s="152"/>
      <c r="G98" s="152"/>
      <c r="H98" s="152"/>
    </row>
    <row r="99" spans="1:8" s="34" customFormat="1" ht="30.75" customHeight="1">
      <c r="A99" s="152" t="s">
        <v>73</v>
      </c>
      <c r="B99" s="152"/>
      <c r="C99" s="152"/>
      <c r="D99" s="152"/>
      <c r="E99" s="152"/>
      <c r="F99" s="152"/>
      <c r="G99" s="152"/>
      <c r="H99" s="152"/>
    </row>
    <row r="100" spans="1:8" s="34" customFormat="1" ht="15" customHeight="1">
      <c r="A100" s="139" t="s">
        <v>134</v>
      </c>
      <c r="C100" s="139"/>
      <c r="D100" s="44"/>
      <c r="E100" s="44"/>
      <c r="F100" s="44"/>
      <c r="G100" s="44"/>
      <c r="H100" s="33"/>
    </row>
    <row r="101" spans="1:8" s="34" customFormat="1" ht="15" customHeight="1">
      <c r="A101" s="139" t="s">
        <v>135</v>
      </c>
      <c r="C101" s="139"/>
      <c r="D101" s="44"/>
      <c r="E101" s="44"/>
      <c r="F101" s="44"/>
      <c r="G101" s="44"/>
      <c r="H101" s="33"/>
    </row>
    <row r="102" spans="1:8" s="34" customFormat="1" ht="6.75" customHeight="1">
      <c r="A102" s="36"/>
      <c r="B102" s="36"/>
      <c r="C102" s="37"/>
      <c r="D102" s="36"/>
      <c r="E102" s="36"/>
      <c r="F102" s="36"/>
      <c r="G102" s="36"/>
      <c r="H102" s="33"/>
    </row>
    <row r="103" spans="1:8" s="34" customFormat="1" ht="32.25" customHeight="1">
      <c r="B103" s="156" t="s">
        <v>28</v>
      </c>
      <c r="C103" s="156"/>
      <c r="D103" s="156"/>
      <c r="E103" s="156"/>
      <c r="F103" s="156"/>
      <c r="G103" s="156"/>
      <c r="H103" s="156"/>
    </row>
    <row r="104" spans="1:8" s="34" customFormat="1" ht="7.5" customHeight="1">
      <c r="A104" s="36"/>
      <c r="B104" s="36"/>
      <c r="C104" s="37"/>
      <c r="D104" s="36"/>
      <c r="E104" s="36"/>
      <c r="F104" s="36"/>
      <c r="G104" s="36"/>
      <c r="H104" s="33"/>
    </row>
    <row r="105" spans="1:8" s="34" customFormat="1">
      <c r="A105" s="37" t="s">
        <v>29</v>
      </c>
      <c r="B105" s="37"/>
      <c r="C105" s="37"/>
      <c r="D105" s="37"/>
      <c r="E105" s="37"/>
      <c r="F105" s="37"/>
      <c r="G105" s="37"/>
      <c r="H105" s="33"/>
    </row>
    <row r="106" spans="1:8" s="34" customFormat="1">
      <c r="A106" s="37" t="s">
        <v>30</v>
      </c>
      <c r="B106" s="37"/>
      <c r="C106" s="37"/>
      <c r="D106" s="37"/>
      <c r="E106" s="37"/>
      <c r="F106" s="37"/>
      <c r="G106" s="37"/>
      <c r="H106" s="33"/>
    </row>
    <row r="107" spans="1:8" s="34" customFormat="1" ht="6.75" customHeight="1">
      <c r="A107" s="36"/>
      <c r="B107" s="40"/>
      <c r="C107" s="41"/>
      <c r="D107" s="40"/>
      <c r="E107" s="40"/>
      <c r="F107" s="40"/>
      <c r="G107" s="29"/>
      <c r="H107" s="33"/>
    </row>
    <row r="108" spans="1:8" s="34" customFormat="1">
      <c r="A108" s="37" t="s">
        <v>31</v>
      </c>
      <c r="B108" s="37"/>
      <c r="C108" s="37"/>
      <c r="D108" s="37"/>
      <c r="E108" s="40"/>
      <c r="F108" s="40"/>
      <c r="G108" s="29"/>
      <c r="H108" s="33"/>
    </row>
    <row r="109" spans="1:8" s="34" customFormat="1">
      <c r="A109" s="36"/>
      <c r="B109" s="40"/>
      <c r="C109" s="41"/>
      <c r="D109" s="40"/>
      <c r="E109" s="40"/>
      <c r="F109" s="40"/>
      <c r="G109" s="29"/>
      <c r="H109" s="33"/>
    </row>
    <row r="110" spans="1:8" s="34" customFormat="1">
      <c r="A110" s="36"/>
      <c r="B110" s="40"/>
      <c r="C110" s="41"/>
      <c r="D110" s="40"/>
      <c r="E110" s="40"/>
      <c r="F110" s="40"/>
      <c r="G110" s="29"/>
      <c r="H110" s="33"/>
    </row>
    <row r="111" spans="1:8" s="34" customFormat="1">
      <c r="A111" s="37" t="s">
        <v>32</v>
      </c>
      <c r="B111" s="37"/>
      <c r="C111" s="41"/>
      <c r="E111" s="38" t="s">
        <v>33</v>
      </c>
      <c r="F111" s="38"/>
      <c r="G111" s="38"/>
      <c r="H111" s="33"/>
    </row>
    <row r="112" spans="1:8" s="34" customFormat="1">
      <c r="A112" s="36" t="s">
        <v>34</v>
      </c>
      <c r="B112" s="40"/>
      <c r="C112" s="41"/>
      <c r="E112" s="38" t="s">
        <v>35</v>
      </c>
      <c r="F112" s="38"/>
      <c r="G112" s="38"/>
      <c r="H112" s="33"/>
    </row>
    <row r="113" spans="1:8" s="34" customFormat="1" ht="7.5" customHeight="1">
      <c r="A113" s="36"/>
      <c r="B113" s="40"/>
      <c r="C113" s="41"/>
      <c r="D113" s="40"/>
      <c r="E113" s="40"/>
      <c r="F113" s="40"/>
      <c r="G113" s="29"/>
      <c r="H113" s="33"/>
    </row>
    <row r="114" spans="1:8" s="34" customFormat="1">
      <c r="A114" s="45" t="s">
        <v>124</v>
      </c>
      <c r="B114" s="45"/>
      <c r="C114" s="45"/>
      <c r="D114" s="45"/>
      <c r="E114" s="46"/>
      <c r="F114" s="46"/>
      <c r="G114" s="46"/>
      <c r="H114" s="33"/>
    </row>
    <row r="115" spans="1:8" s="47" customFormat="1" ht="3.75" customHeight="1">
      <c r="C115" s="48"/>
      <c r="F115" s="49"/>
      <c r="G115" s="50"/>
      <c r="H115" s="33"/>
    </row>
    <row r="116" spans="1:8">
      <c r="H116" s="33"/>
    </row>
    <row r="117" spans="1:8">
      <c r="H117" s="33"/>
    </row>
    <row r="118" spans="1:8">
      <c r="H118" s="33"/>
    </row>
    <row r="119" spans="1:8">
      <c r="E119" s="18"/>
      <c r="H119" s="33"/>
    </row>
    <row r="120" spans="1:8">
      <c r="H120" s="33"/>
    </row>
    <row r="121" spans="1:8">
      <c r="E121" s="18"/>
      <c r="H121" s="33"/>
    </row>
    <row r="122" spans="1:8">
      <c r="E122" s="18"/>
      <c r="H122" s="33"/>
    </row>
    <row r="123" spans="1:8">
      <c r="E123" s="18"/>
    </row>
    <row r="125" spans="1:8">
      <c r="E125" s="18"/>
    </row>
    <row r="126" spans="1:8">
      <c r="E126" s="18"/>
    </row>
    <row r="127" spans="1:8">
      <c r="E127" s="18"/>
    </row>
    <row r="128" spans="1:8">
      <c r="E128" s="18"/>
    </row>
    <row r="129" spans="3:7">
      <c r="C129" s="142"/>
      <c r="D129" s="142"/>
      <c r="E129" s="157"/>
      <c r="F129" s="142"/>
      <c r="G129" s="142"/>
    </row>
    <row r="130" spans="3:7">
      <c r="C130" s="142"/>
      <c r="D130" s="142"/>
      <c r="E130" s="142"/>
      <c r="F130" s="142"/>
      <c r="G130" s="142"/>
    </row>
    <row r="134" spans="3:7">
      <c r="E134" s="18"/>
    </row>
    <row r="138" spans="3:7">
      <c r="C138" s="142"/>
      <c r="D138" s="142"/>
      <c r="E138" s="142"/>
      <c r="F138" s="142"/>
      <c r="G138" s="142"/>
    </row>
    <row r="139" spans="3:7">
      <c r="C139" s="142"/>
      <c r="D139" s="142"/>
      <c r="E139" s="142"/>
      <c r="F139" s="142"/>
      <c r="G139" s="142"/>
    </row>
  </sheetData>
  <mergeCells count="27">
    <mergeCell ref="A66:H66"/>
    <mergeCell ref="C39:F39"/>
    <mergeCell ref="C28:F28"/>
    <mergeCell ref="C42:F42"/>
    <mergeCell ref="C45:F45"/>
    <mergeCell ref="C34:F34"/>
    <mergeCell ref="B103:H103"/>
    <mergeCell ref="C129:G129"/>
    <mergeCell ref="C130:G130"/>
    <mergeCell ref="C138:G138"/>
    <mergeCell ref="H72:H73"/>
    <mergeCell ref="C139:G139"/>
    <mergeCell ref="D15:D16"/>
    <mergeCell ref="E15:E16"/>
    <mergeCell ref="D6:G6"/>
    <mergeCell ref="A3:F3"/>
    <mergeCell ref="D10:H10"/>
    <mergeCell ref="B12:H12"/>
    <mergeCell ref="B11:G11"/>
    <mergeCell ref="H15:H16"/>
    <mergeCell ref="A78:H78"/>
    <mergeCell ref="A82:H82"/>
    <mergeCell ref="A98:H98"/>
    <mergeCell ref="A99:H99"/>
    <mergeCell ref="C19:F19"/>
    <mergeCell ref="C25:F25"/>
    <mergeCell ref="C17:F17"/>
  </mergeCells>
  <printOptions horizontalCentered="1"/>
  <pageMargins left="0.78740157480314965" right="0.19685039370078741" top="0.59055118110236227" bottom="0.19685039370078741" header="0" footer="0"/>
  <pageSetup paperSize="9" scale="91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B7" sqref="B7"/>
    </sheetView>
  </sheetViews>
  <sheetFormatPr baseColWidth="10" defaultRowHeight="12.75"/>
  <cols>
    <col min="2" max="2" width="13.85546875" bestFit="1" customWidth="1"/>
    <col min="3" max="3" width="11.85546875" bestFit="1" customWidth="1"/>
  </cols>
  <sheetData>
    <row r="2" spans="1:3">
      <c r="A2" s="83" t="s">
        <v>59</v>
      </c>
      <c r="B2" s="112">
        <f>20041.05*10</f>
        <v>200410.5</v>
      </c>
    </row>
    <row r="3" spans="1:3">
      <c r="A3" s="83" t="s">
        <v>58</v>
      </c>
      <c r="B3" s="112">
        <f>37990*105</f>
        <v>3988950</v>
      </c>
    </row>
    <row r="4" spans="1:3">
      <c r="A4" s="83" t="s">
        <v>60</v>
      </c>
      <c r="B4" s="112">
        <f>16700*10</f>
        <v>167000</v>
      </c>
    </row>
    <row r="5" spans="1:3" s="110" customFormat="1">
      <c r="A5" s="83" t="s">
        <v>57</v>
      </c>
      <c r="B5" s="112">
        <f>22300*10</f>
        <v>223000</v>
      </c>
    </row>
    <row r="6" spans="1:3">
      <c r="B6" s="112">
        <f>SUM(B2:B5)</f>
        <v>4579360.5</v>
      </c>
      <c r="C6" s="84">
        <f>B6/105</f>
        <v>43612.957142857143</v>
      </c>
    </row>
    <row r="7" spans="1:3">
      <c r="B7" s="112"/>
    </row>
    <row r="8" spans="1:3">
      <c r="B8" s="112"/>
    </row>
    <row r="9" spans="1:3">
      <c r="B9" s="112"/>
    </row>
    <row r="10" spans="1:3">
      <c r="B10" s="1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PRECIO</vt:lpstr>
      <vt:lpstr>Hoja2</vt:lpstr>
      <vt:lpstr>PRECIO!Área_de_impresión</vt:lpstr>
    </vt:vector>
  </TitlesOfParts>
  <Company>Organización desconocida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Usuario</cp:lastModifiedBy>
  <cp:lastPrinted>2024-05-30T11:56:56Z</cp:lastPrinted>
  <dcterms:created xsi:type="dcterms:W3CDTF">2001-12-11T12:36:10Z</dcterms:created>
  <dcterms:modified xsi:type="dcterms:W3CDTF">2024-09-03T12:37:07Z</dcterms:modified>
</cp:coreProperties>
</file>